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!МоиДанные!\Документы\мультиком\Конфигураторы Александра\"/>
    </mc:Choice>
  </mc:AlternateContent>
  <bookViews>
    <workbookView xWindow="0" yWindow="0" windowWidth="24000" windowHeight="10290"/>
  </bookViews>
  <sheets>
    <sheet name="Конфигуратор МХМ500" sheetId="1" r:id="rId1"/>
  </sheets>
  <definedNames>
    <definedName name="count_sa37">'Конфигуратор МХМ500'!#REF!</definedName>
  </definedNames>
  <calcPr calcId="162913"/>
</workbook>
</file>

<file path=xl/calcChain.xml><?xml version="1.0" encoding="utf-8"?>
<calcChain xmlns="http://schemas.openxmlformats.org/spreadsheetml/2006/main">
  <c r="B39" i="1" l="1"/>
  <c r="A11" i="1" l="1"/>
  <c r="T21" i="1" l="1"/>
  <c r="T25" i="1" l="1"/>
  <c r="H13" i="1" l="1"/>
  <c r="B11" i="1" l="1"/>
  <c r="T26" i="1" l="1"/>
  <c r="B13" i="1"/>
  <c r="T23" i="1" l="1"/>
  <c r="T22" i="1" l="1"/>
  <c r="G27" i="1"/>
  <c r="T24" i="1"/>
  <c r="W26" i="1"/>
  <c r="V26" i="1"/>
  <c r="U26" i="1"/>
  <c r="T20" i="1"/>
  <c r="T19" i="1" l="1"/>
  <c r="B16" i="1"/>
  <c r="B40" i="1" s="1"/>
  <c r="B17" i="1" l="1"/>
</calcChain>
</file>

<file path=xl/comments1.xml><?xml version="1.0" encoding="utf-8"?>
<comments xmlns="http://schemas.openxmlformats.org/spreadsheetml/2006/main">
  <authors>
    <author>Александр Пшеничнюк</author>
    <author>Alexander</author>
    <author>user</author>
  </authors>
  <commentList>
    <comment ref="B11" authorId="0" shapeId="0">
      <text>
        <r>
          <rPr>
            <b/>
            <sz val="8"/>
            <color indexed="81"/>
            <rFont val="Tahoma"/>
            <family val="2"/>
            <charset val="204"/>
          </rPr>
          <t>Александр П: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0"/>
            <color indexed="81"/>
            <rFont val="Tahoma"/>
            <family val="2"/>
            <charset val="204"/>
          </rPr>
          <t>Не более 2-х блоков при установке платы Е1, IP</t>
        </r>
      </text>
    </comment>
    <comment ref="R11" authorId="0" shapeId="0">
      <text>
        <r>
          <rPr>
            <sz val="9"/>
            <color indexed="81"/>
            <rFont val="Tahoma"/>
            <family val="2"/>
            <charset val="204"/>
          </rPr>
          <t>Источник питания
C клеммами для АКБ = 1</t>
        </r>
      </text>
    </comment>
    <comment ref="A13" authorId="0" shapeId="0">
      <text>
        <r>
          <rPr>
            <b/>
            <sz val="9"/>
            <color indexed="81"/>
            <rFont val="Tahoma"/>
            <family val="2"/>
            <charset val="204"/>
          </rPr>
          <t>Cord MXM var (при заказе, уточнить длину)</t>
        </r>
      </text>
    </comment>
    <comment ref="B14" authorId="1" shapeId="0">
      <text>
        <r>
          <rPr>
            <b/>
            <sz val="8"/>
            <color indexed="81"/>
            <rFont val="Tahoma"/>
            <family val="2"/>
            <charset val="204"/>
          </rPr>
          <t>Alexander: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Занимает одно платоместо, не более 2-х плат</t>
        </r>
      </text>
    </comment>
    <comment ref="B15" authorId="1" shapeId="0">
      <text>
        <r>
          <rPr>
            <b/>
            <sz val="8"/>
            <color indexed="81"/>
            <rFont val="Tahoma"/>
            <family val="2"/>
            <charset val="204"/>
          </rPr>
          <t>Alexander: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Занимает одно платоместо, не более 2-х плат</t>
        </r>
      </text>
    </comment>
    <comment ref="A24" authorId="0" shapeId="0">
      <text>
        <r>
          <rPr>
            <b/>
            <sz val="9"/>
            <color indexed="81"/>
            <rFont val="Tahoma"/>
            <family val="2"/>
            <charset val="204"/>
          </rPr>
          <t>Плата Цифровых СТА</t>
        </r>
      </text>
    </comment>
    <comment ref="A48" authorId="2" shape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0"/>
            <color indexed="81"/>
            <rFont val="Tahoma"/>
            <family val="2"/>
            <charset val="204"/>
          </rPr>
          <t>При заказе уточнить цвет</t>
        </r>
      </text>
    </comment>
    <comment ref="A50" authorId="2" shape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0"/>
            <color indexed="81"/>
            <rFont val="Tahoma"/>
            <family val="2"/>
            <charset val="204"/>
          </rPr>
          <t>При заказе уточнить цвет</t>
        </r>
      </text>
    </comment>
    <comment ref="A60" authorId="2" shape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Работает в комплекте с DMF</t>
        </r>
      </text>
    </comment>
  </commentList>
</comments>
</file>

<file path=xl/sharedStrings.xml><?xml version="1.0" encoding="utf-8"?>
<sst xmlns="http://schemas.openxmlformats.org/spreadsheetml/2006/main" count="115" uniqueCount="114">
  <si>
    <t xml:space="preserve">Заказчик: </t>
  </si>
  <si>
    <t>Исполнитель:</t>
  </si>
  <si>
    <t>К-во блоков</t>
  </si>
  <si>
    <t>Назначение блока</t>
  </si>
  <si>
    <t xml:space="preserve"> </t>
  </si>
  <si>
    <t>Cord-MXM</t>
  </si>
  <si>
    <t>Плата сопряжения с МХМ500</t>
  </si>
  <si>
    <t>Платы расширения</t>
  </si>
  <si>
    <t xml:space="preserve">Количество портов на плате: </t>
  </si>
  <si>
    <t>Внеш. лин.</t>
  </si>
  <si>
    <t>Внутр. лин.</t>
  </si>
  <si>
    <t>СТА</t>
  </si>
  <si>
    <t>Общая емкость системы составляет:</t>
  </si>
  <si>
    <t>Опции</t>
  </si>
  <si>
    <t>Внешних соединительных линий:</t>
  </si>
  <si>
    <t>DMF</t>
  </si>
  <si>
    <t>Абонентских линий:</t>
  </si>
  <si>
    <t>UMA1</t>
  </si>
  <si>
    <t>Блок громкоговорящей связи</t>
  </si>
  <si>
    <t>Портов системных телефонов:</t>
  </si>
  <si>
    <t>UMS1</t>
  </si>
  <si>
    <t>USL1</t>
  </si>
  <si>
    <t>Адаптер линейного выхода</t>
  </si>
  <si>
    <t>Оборудование</t>
  </si>
  <si>
    <t>Количество</t>
  </si>
  <si>
    <t>Примечание</t>
  </si>
  <si>
    <t>Электромеханический замок</t>
  </si>
  <si>
    <t>GGS</t>
  </si>
  <si>
    <t>Грозозащита</t>
  </si>
  <si>
    <t>На</t>
  </si>
  <si>
    <t>линий</t>
  </si>
  <si>
    <t>Общество с ограниченной ответственностью</t>
  </si>
  <si>
    <t>191119, Санкт-Петербург, Лиговский пр. д.143</t>
  </si>
  <si>
    <t>«М у л ь т и к о м»</t>
  </si>
  <si>
    <t>Комплект согласования на процессор</t>
  </si>
  <si>
    <t>Плинт 2/10.</t>
  </si>
  <si>
    <t>Наименование</t>
  </si>
  <si>
    <t>Количество блоков:</t>
  </si>
  <si>
    <t>Свободных платомест:</t>
  </si>
  <si>
    <t>AS 453m</t>
  </si>
  <si>
    <t>AS 456m</t>
  </si>
  <si>
    <t>Максифон MXF</t>
  </si>
  <si>
    <t>Спикерфон прямого вызова с автоответом</t>
  </si>
  <si>
    <t>КТ 2.108.028</t>
  </si>
  <si>
    <t>Инструмент кроссировочн. автоматический</t>
  </si>
  <si>
    <t>ZDF-EM</t>
  </si>
  <si>
    <t>КТ 2.108.МХ10</t>
  </si>
  <si>
    <t>Монтажн. хомут - 10 плинтов</t>
  </si>
  <si>
    <t>Модуль для подключения АЛ, к линии МБ, (2 линии 2х пров.)</t>
  </si>
  <si>
    <t>Модуль для подключения АЛ к каналу ТЧ (1 линия, 4х пров.)</t>
  </si>
  <si>
    <t>КТ 2.108.МР20</t>
  </si>
  <si>
    <t>КТ 2.108.004</t>
  </si>
  <si>
    <t>Адаптер МБ</t>
  </si>
  <si>
    <t>Адаптер ТЧ</t>
  </si>
  <si>
    <t>Потоков E1:</t>
  </si>
  <si>
    <t>Плата E1 EDSS PRI (1 поток,     30 каналов )</t>
  </si>
  <si>
    <t>Монтажная рейка на 20 плинтов, 19", 3U</t>
  </si>
  <si>
    <t>Монтажная рейка на 15 плинтов, 19", 3U</t>
  </si>
  <si>
    <t>КТ 2.108.МP15</t>
  </si>
  <si>
    <t xml:space="preserve"> A-DMF</t>
  </si>
  <si>
    <t>Адаптер для Многокнопочного домофона</t>
  </si>
  <si>
    <t>SA 37P</t>
  </si>
  <si>
    <t>SA 55P</t>
  </si>
  <si>
    <t>AA 10P</t>
  </si>
  <si>
    <t>AP 62P</t>
  </si>
  <si>
    <t>SAP 223P</t>
  </si>
  <si>
    <t>E1-500P</t>
  </si>
  <si>
    <t>ВК500P</t>
  </si>
  <si>
    <t>CD500P</t>
  </si>
  <si>
    <t>C500P</t>
  </si>
  <si>
    <t>OF500</t>
  </si>
  <si>
    <t>OFU</t>
  </si>
  <si>
    <t>Программирование АТС с РС,USB</t>
  </si>
  <si>
    <t>Программирование АТС с РС, RS232</t>
  </si>
  <si>
    <t>КТ 2.108.МХ16</t>
  </si>
  <si>
    <t>Монтажн. хомут - 16 плинтов</t>
  </si>
  <si>
    <t>STA30W</t>
  </si>
  <si>
    <t>STA30G</t>
  </si>
  <si>
    <t>СТА, 30 кн., рус. дисплей, светло-серый</t>
  </si>
  <si>
    <t>СТА, 30 кн., рус. дисплей, антрацит</t>
  </si>
  <si>
    <t>KSTA60W (G)</t>
  </si>
  <si>
    <t>Консоль к СТА, 60 кнопок, светло-серая (антрацит)</t>
  </si>
  <si>
    <t>СТА, 30 кн., рус. дисплей, выносной микрофон</t>
  </si>
  <si>
    <t>STA30Wm (G)</t>
  </si>
  <si>
    <t>PB19</t>
  </si>
  <si>
    <t>Монтажный комплект для установки АТС в  стойку 19"</t>
  </si>
  <si>
    <t>Портов Цифровых СТА:</t>
  </si>
  <si>
    <t>LDP-7224D</t>
  </si>
  <si>
    <t xml:space="preserve"> ЦСТА 24 прог., 7 фикс. клавиш, ж/к дисплей (3 x 24)</t>
  </si>
  <si>
    <t>AD 62P</t>
  </si>
  <si>
    <t>IP500P</t>
  </si>
  <si>
    <t>Портов IP:</t>
  </si>
  <si>
    <t>Системная консоль 48 программируемых кнопок</t>
  </si>
  <si>
    <t xml:space="preserve">   Автосекретарь на 3 линии</t>
  </si>
  <si>
    <t xml:space="preserve">   Автосекретарь на 6 линий</t>
  </si>
  <si>
    <t xml:space="preserve"> Громкоговоритель</t>
  </si>
  <si>
    <t xml:space="preserve">   Домофон (комплект)</t>
  </si>
  <si>
    <t xml:space="preserve">  Центральный процессор</t>
  </si>
  <si>
    <t xml:space="preserve">  Каб. MXM - кросс КТ2.108.x</t>
  </si>
  <si>
    <t>Не более 2-х блоков, при установке платы Е1 или IP</t>
  </si>
  <si>
    <t xml:space="preserve">LDP-7248DSS </t>
  </si>
  <si>
    <t xml:space="preserve">Плата IP , 64 IP транка,  128 абонентов IP </t>
  </si>
  <si>
    <t xml:space="preserve">  C клеммами для АКБ 36 В</t>
  </si>
  <si>
    <t>многоканальный тел./факс: (812) 325-15-40
E-mail: manager@multicom.ru
www.multicom.ru</t>
  </si>
  <si>
    <t>Максифон MXFvun</t>
  </si>
  <si>
    <t>Спикерфон прямого вызова с автоответом, вандалозащищ., универсальный</t>
  </si>
  <si>
    <t>Базовый блок на 16 платомест с Источником Питания</t>
  </si>
  <si>
    <t>DSTA30W(G)</t>
  </si>
  <si>
    <t>DKSTA60W (G)</t>
  </si>
  <si>
    <t>ЦСТА, 30 кн., рус. дисплей, светло-серый</t>
  </si>
  <si>
    <t>Консоль к ЦСТА, 60 кнопок, светло-серая (антрацит)</t>
  </si>
  <si>
    <t>Раздел 1. Основная комплектация.</t>
  </si>
  <si>
    <t>Раздел 2. Дополнительная комплектация.</t>
  </si>
  <si>
    <t>Конфигуратор ЦCС МХМ 500P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</si>
</sst>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$-409]#,##0"/>
    <numFmt numFmtId="165" formatCode="#,##0.00_ ;\-#,##0.00\ "/>
  </numFmts>
  <fonts count="27"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MagistralBlackC"/>
      <family val="5"/>
      <charset val="204"/>
    </font>
    <font>
      <sz val="10"/>
      <name val="MagistralC"/>
      <family val="5"/>
      <charset val="204"/>
    </font>
    <font>
      <sz val="40"/>
      <name val="MagistralBlackC"/>
      <family val="5"/>
      <charset val="204"/>
    </font>
    <font>
      <b/>
      <sz val="18"/>
      <name val="Arial"/>
      <family val="2"/>
      <charset val="204"/>
    </font>
    <font>
      <b/>
      <u/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1"/>
      <color indexed="10"/>
      <name val="Arial"/>
      <family val="2"/>
      <charset val="204"/>
    </font>
    <font>
      <b/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4"/>
      <name val="Arial"/>
      <family val="2"/>
      <charset val="204"/>
    </font>
    <font>
      <b/>
      <i/>
      <sz val="12"/>
      <name val="Arial"/>
      <family val="2"/>
      <charset val="204"/>
    </font>
    <font>
      <sz val="12"/>
      <name val="Arial"/>
      <family val="2"/>
      <charset val="204"/>
    </font>
    <font>
      <sz val="8"/>
      <name val="Arial Cyr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b/>
      <sz val="16"/>
      <name val="Arial"/>
      <family val="2"/>
      <charset val="204"/>
    </font>
    <font>
      <b/>
      <sz val="10"/>
      <color indexed="81"/>
      <name val="Tahoma"/>
      <family val="2"/>
      <charset val="204"/>
    </font>
    <font>
      <b/>
      <u/>
      <sz val="11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44">
    <xf numFmtId="0" fontId="0" fillId="0" borderId="0" xfId="0"/>
    <xf numFmtId="0" fontId="1" fillId="0" borderId="0" xfId="1" applyProtection="1">
      <protection locked="0"/>
    </xf>
    <xf numFmtId="0" fontId="6" fillId="2" borderId="0" xfId="1" applyFont="1" applyFill="1" applyAlignment="1">
      <alignment horizontal="left" vertical="top" indent="4"/>
    </xf>
    <xf numFmtId="0" fontId="8" fillId="2" borderId="0" xfId="1" applyFont="1" applyFill="1"/>
    <xf numFmtId="0" fontId="6" fillId="2" borderId="0" xfId="1" applyFont="1" applyFill="1" applyAlignment="1">
      <alignment horizontal="left" vertical="top"/>
    </xf>
    <xf numFmtId="0" fontId="7" fillId="2" borderId="0" xfId="1" applyFont="1" applyFill="1" applyBorder="1" applyAlignment="1" applyProtection="1">
      <alignment horizontal="left" vertical="top" wrapText="1" indent="1"/>
      <protection locked="0"/>
    </xf>
    <xf numFmtId="0" fontId="6" fillId="2" borderId="0" xfId="1" applyFont="1" applyFill="1" applyAlignment="1">
      <alignment horizontal="left" vertical="top" indent="5"/>
    </xf>
    <xf numFmtId="0" fontId="7" fillId="2" borderId="0" xfId="1" applyFont="1" applyFill="1" applyAlignment="1" applyProtection="1">
      <alignment horizontal="left" vertical="top" wrapText="1"/>
      <protection locked="0"/>
    </xf>
    <xf numFmtId="0" fontId="7" fillId="2" borderId="0" xfId="1" applyFont="1" applyFill="1" applyAlignment="1" applyProtection="1">
      <alignment horizontal="left" vertical="top" wrapText="1" indent="1"/>
      <protection locked="0"/>
    </xf>
    <xf numFmtId="0" fontId="8" fillId="2" borderId="0" xfId="1" applyFont="1" applyFill="1" applyAlignment="1" applyProtection="1">
      <alignment vertical="top"/>
    </xf>
    <xf numFmtId="0" fontId="7" fillId="2" borderId="0" xfId="1" applyFont="1" applyFill="1" applyBorder="1" applyAlignment="1" applyProtection="1">
      <alignment horizontal="left" vertical="top"/>
    </xf>
    <xf numFmtId="0" fontId="8" fillId="2" borderId="0" xfId="1" applyFont="1" applyFill="1" applyBorder="1" applyAlignment="1">
      <alignment vertical="top"/>
    </xf>
    <xf numFmtId="0" fontId="8" fillId="3" borderId="1" xfId="1" applyFont="1" applyFill="1" applyBorder="1" applyAlignment="1" applyProtection="1">
      <alignment horizontal="center" vertical="center"/>
    </xf>
    <xf numFmtId="0" fontId="8" fillId="3" borderId="2" xfId="1" applyFont="1" applyFill="1" applyBorder="1" applyAlignment="1" applyProtection="1">
      <alignment horizontal="center" vertical="center"/>
    </xf>
    <xf numFmtId="0" fontId="8" fillId="2" borderId="0" xfId="1" applyFont="1" applyFill="1" applyBorder="1"/>
    <xf numFmtId="0" fontId="8" fillId="2" borderId="0" xfId="1" applyFont="1" applyFill="1" applyBorder="1" applyAlignment="1" applyProtection="1">
      <alignment horizontal="center"/>
    </xf>
    <xf numFmtId="0" fontId="7" fillId="2" borderId="0" xfId="1" applyFont="1" applyFill="1" applyBorder="1" applyAlignment="1" applyProtection="1">
      <alignment horizontal="center" vertical="center" textRotation="90"/>
      <protection locked="0"/>
    </xf>
    <xf numFmtId="0" fontId="7" fillId="2" borderId="0" xfId="1" applyFont="1" applyFill="1" applyBorder="1" applyAlignment="1" applyProtection="1">
      <alignment horizontal="center" vertical="center" textRotation="90"/>
    </xf>
    <xf numFmtId="0" fontId="9" fillId="3" borderId="3" xfId="1" applyFont="1" applyFill="1" applyBorder="1" applyAlignment="1" applyProtection="1">
      <alignment horizontal="center" vertical="center"/>
    </xf>
    <xf numFmtId="0" fontId="8" fillId="2" borderId="0" xfId="1" applyFont="1" applyFill="1" applyBorder="1" applyAlignment="1">
      <alignment horizontal="center"/>
    </xf>
    <xf numFmtId="0" fontId="8" fillId="3" borderId="4" xfId="1" applyFont="1" applyFill="1" applyBorder="1" applyAlignment="1" applyProtection="1">
      <alignment horizontal="center" vertical="center"/>
    </xf>
    <xf numFmtId="0" fontId="8" fillId="3" borderId="5" xfId="1" applyFont="1" applyFill="1" applyBorder="1" applyAlignment="1" applyProtection="1">
      <alignment horizontal="center" vertical="center"/>
    </xf>
    <xf numFmtId="0" fontId="9" fillId="3" borderId="6" xfId="1" applyFont="1" applyFill="1" applyBorder="1" applyAlignment="1" applyProtection="1">
      <alignment horizontal="center" vertical="center"/>
    </xf>
    <xf numFmtId="0" fontId="8" fillId="3" borderId="7" xfId="1" applyFont="1" applyFill="1" applyBorder="1" applyAlignment="1" applyProtection="1">
      <alignment horizontal="center" vertical="center"/>
    </xf>
    <xf numFmtId="0" fontId="8" fillId="3" borderId="8" xfId="1" applyFont="1" applyFill="1" applyBorder="1" applyAlignment="1" applyProtection="1">
      <alignment horizontal="center" vertical="center"/>
    </xf>
    <xf numFmtId="0" fontId="8" fillId="3" borderId="9" xfId="1" applyFont="1" applyFill="1" applyBorder="1" applyAlignment="1" applyProtection="1">
      <alignment horizontal="center" vertical="center"/>
    </xf>
    <xf numFmtId="0" fontId="10" fillId="0" borderId="6" xfId="1" applyFont="1" applyFill="1" applyBorder="1" applyAlignment="1" applyProtection="1">
      <alignment horizontal="center" vertical="center"/>
      <protection locked="0"/>
    </xf>
    <xf numFmtId="0" fontId="11" fillId="2" borderId="0" xfId="1" applyFont="1" applyFill="1" applyBorder="1" applyAlignment="1" applyProtection="1">
      <alignment horizontal="right" vertical="top"/>
    </xf>
    <xf numFmtId="0" fontId="12" fillId="2" borderId="0" xfId="1" applyFont="1" applyFill="1" applyBorder="1" applyAlignment="1">
      <alignment horizontal="center" vertical="top"/>
    </xf>
    <xf numFmtId="0" fontId="13" fillId="2" borderId="0" xfId="1" applyFont="1" applyFill="1" applyBorder="1" applyAlignment="1">
      <alignment horizontal="center" vertical="top"/>
    </xf>
    <xf numFmtId="0" fontId="8" fillId="2" borderId="0" xfId="1" applyFont="1" applyFill="1" applyBorder="1" applyAlignment="1"/>
    <xf numFmtId="0" fontId="7" fillId="2" borderId="0" xfId="1" applyFont="1" applyFill="1" applyBorder="1" applyAlignment="1" applyProtection="1">
      <alignment vertical="center"/>
    </xf>
    <xf numFmtId="0" fontId="8" fillId="2" borderId="0" xfId="1" applyFont="1" applyFill="1" applyAlignment="1" applyProtection="1">
      <alignment vertical="center"/>
    </xf>
    <xf numFmtId="0" fontId="8" fillId="2" borderId="0" xfId="1" applyFont="1" applyFill="1" applyAlignment="1" applyProtection="1"/>
    <xf numFmtId="0" fontId="10" fillId="2" borderId="0" xfId="1" applyFont="1" applyFill="1" applyBorder="1" applyAlignment="1">
      <alignment horizontal="center"/>
    </xf>
    <xf numFmtId="0" fontId="8" fillId="3" borderId="11" xfId="1" applyFont="1" applyFill="1" applyBorder="1" applyAlignment="1" applyProtection="1">
      <alignment horizontal="center" vertical="center"/>
    </xf>
    <xf numFmtId="0" fontId="8" fillId="3" borderId="12" xfId="1" applyFont="1" applyFill="1" applyBorder="1" applyAlignment="1" applyProtection="1">
      <alignment horizontal="right" vertical="center"/>
    </xf>
    <xf numFmtId="0" fontId="8" fillId="3" borderId="13" xfId="1" applyFont="1" applyFill="1" applyBorder="1" applyAlignment="1" applyProtection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10" fillId="0" borderId="6" xfId="1" applyFont="1" applyBorder="1" applyAlignment="1" applyProtection="1">
      <alignment horizontal="center" vertical="center"/>
      <protection locked="0"/>
    </xf>
    <xf numFmtId="0" fontId="8" fillId="3" borderId="14" xfId="1" applyFont="1" applyFill="1" applyBorder="1" applyAlignment="1" applyProtection="1">
      <alignment horizontal="center" vertical="center"/>
    </xf>
    <xf numFmtId="0" fontId="10" fillId="0" borderId="15" xfId="1" applyFont="1" applyBorder="1" applyAlignment="1" applyProtection="1">
      <alignment horizontal="center" vertical="center"/>
      <protection locked="0"/>
    </xf>
    <xf numFmtId="0" fontId="1" fillId="2" borderId="0" xfId="1" applyFill="1"/>
    <xf numFmtId="0" fontId="8" fillId="2" borderId="0" xfId="1" applyFont="1" applyFill="1" applyProtection="1"/>
    <xf numFmtId="0" fontId="10" fillId="0" borderId="5" xfId="1" applyFont="1" applyBorder="1" applyAlignment="1" applyProtection="1">
      <alignment horizontal="center" vertical="center"/>
      <protection locked="0"/>
    </xf>
    <xf numFmtId="164" fontId="15" fillId="2" borderId="0" xfId="1" applyNumberFormat="1" applyFont="1" applyFill="1" applyBorder="1" applyAlignment="1">
      <alignment horizontal="left"/>
    </xf>
    <xf numFmtId="0" fontId="10" fillId="0" borderId="3" xfId="1" applyFont="1" applyBorder="1" applyAlignment="1" applyProtection="1">
      <alignment horizontal="center" vertical="center"/>
      <protection locked="0"/>
    </xf>
    <xf numFmtId="0" fontId="8" fillId="3" borderId="16" xfId="1" applyFont="1" applyFill="1" applyBorder="1" applyAlignment="1" applyProtection="1">
      <alignment vertical="center"/>
    </xf>
    <xf numFmtId="0" fontId="8" fillId="3" borderId="15" xfId="1" applyFont="1" applyFill="1" applyBorder="1" applyAlignment="1" applyProtection="1">
      <alignment vertical="center"/>
    </xf>
    <xf numFmtId="0" fontId="8" fillId="3" borderId="17" xfId="1" applyFont="1" applyFill="1" applyBorder="1" applyAlignment="1" applyProtection="1">
      <alignment horizontal="right" vertical="center"/>
      <protection locked="0"/>
    </xf>
    <xf numFmtId="0" fontId="8" fillId="3" borderId="18" xfId="1" applyFont="1" applyFill="1" applyBorder="1" applyAlignment="1" applyProtection="1">
      <alignment vertical="center"/>
    </xf>
    <xf numFmtId="0" fontId="16" fillId="2" borderId="0" xfId="1" applyFont="1" applyFill="1" applyBorder="1" applyAlignment="1">
      <alignment horizontal="left" vertical="center"/>
    </xf>
    <xf numFmtId="0" fontId="16" fillId="2" borderId="0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left" vertical="top"/>
    </xf>
    <xf numFmtId="0" fontId="7" fillId="2" borderId="0" xfId="1" applyFont="1" applyFill="1" applyAlignment="1" applyProtection="1">
      <alignment horizontal="left" vertical="top"/>
    </xf>
    <xf numFmtId="0" fontId="8" fillId="3" borderId="20" xfId="1" applyFont="1" applyFill="1" applyBorder="1" applyAlignment="1" applyProtection="1">
      <alignment horizontal="center" vertical="center"/>
    </xf>
    <xf numFmtId="0" fontId="8" fillId="3" borderId="21" xfId="1" applyFont="1" applyFill="1" applyBorder="1" applyAlignment="1" applyProtection="1">
      <alignment horizontal="center" vertical="center"/>
    </xf>
    <xf numFmtId="0" fontId="8" fillId="3" borderId="19" xfId="1" applyFont="1" applyFill="1" applyBorder="1" applyAlignment="1" applyProtection="1">
      <alignment horizontal="center" vertical="center"/>
    </xf>
    <xf numFmtId="0" fontId="8" fillId="2" borderId="0" xfId="1" applyFont="1" applyFill="1" applyBorder="1" applyProtection="1"/>
    <xf numFmtId="0" fontId="8" fillId="3" borderId="22" xfId="1" applyFont="1" applyFill="1" applyBorder="1" applyAlignment="1" applyProtection="1">
      <alignment vertical="center"/>
    </xf>
    <xf numFmtId="164" fontId="15" fillId="2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23" xfId="1" applyFont="1" applyBorder="1" applyAlignment="1" applyProtection="1">
      <alignment horizontal="center" vertical="center"/>
      <protection locked="0"/>
    </xf>
    <xf numFmtId="0" fontId="8" fillId="3" borderId="8" xfId="1" applyFont="1" applyFill="1" applyBorder="1" applyAlignment="1" applyProtection="1">
      <alignment vertical="center"/>
    </xf>
    <xf numFmtId="0" fontId="8" fillId="3" borderId="4" xfId="1" applyFont="1" applyFill="1" applyBorder="1" applyAlignment="1" applyProtection="1">
      <alignment vertical="center"/>
    </xf>
    <xf numFmtId="0" fontId="8" fillId="3" borderId="24" xfId="1" applyFont="1" applyFill="1" applyBorder="1" applyAlignment="1" applyProtection="1">
      <alignment vertical="center"/>
    </xf>
    <xf numFmtId="0" fontId="8" fillId="3" borderId="25" xfId="1" applyFont="1" applyFill="1" applyBorder="1" applyAlignment="1" applyProtection="1">
      <alignment vertical="center"/>
    </xf>
    <xf numFmtId="0" fontId="8" fillId="3" borderId="8" xfId="1" applyFont="1" applyFill="1" applyBorder="1" applyAlignment="1" applyProtection="1">
      <alignment vertical="center"/>
      <protection locked="0"/>
    </xf>
    <xf numFmtId="0" fontId="8" fillId="3" borderId="26" xfId="1" applyFont="1" applyFill="1" applyBorder="1" applyAlignment="1" applyProtection="1">
      <alignment vertical="center"/>
    </xf>
    <xf numFmtId="0" fontId="8" fillId="3" borderId="27" xfId="1" applyFont="1" applyFill="1" applyBorder="1" applyAlignment="1" applyProtection="1">
      <alignment vertical="center"/>
    </xf>
    <xf numFmtId="0" fontId="7" fillId="2" borderId="0" xfId="1" applyFont="1" applyFill="1" applyBorder="1" applyAlignment="1">
      <alignment horizontal="center" vertical="center"/>
    </xf>
    <xf numFmtId="0" fontId="8" fillId="3" borderId="9" xfId="1" applyFont="1" applyFill="1" applyBorder="1" applyAlignment="1" applyProtection="1">
      <alignment horizontal="left" vertical="center"/>
    </xf>
    <xf numFmtId="0" fontId="8" fillId="3" borderId="4" xfId="1" applyFont="1" applyFill="1" applyBorder="1" applyAlignment="1" applyProtection="1">
      <alignment horizontal="left" vertical="center"/>
    </xf>
    <xf numFmtId="0" fontId="8" fillId="3" borderId="24" xfId="1" applyFont="1" applyFill="1" applyBorder="1" applyAlignment="1" applyProtection="1">
      <alignment horizontal="left" vertical="center"/>
    </xf>
    <xf numFmtId="0" fontId="8" fillId="3" borderId="25" xfId="1" applyFont="1" applyFill="1" applyBorder="1" applyAlignment="1" applyProtection="1">
      <alignment horizontal="left" vertical="center"/>
    </xf>
    <xf numFmtId="0" fontId="8" fillId="2" borderId="0" xfId="1" applyFont="1" applyFill="1" applyBorder="1" applyAlignment="1">
      <alignment horizontal="left"/>
    </xf>
    <xf numFmtId="0" fontId="17" fillId="2" borderId="0" xfId="1" applyFont="1" applyFill="1"/>
    <xf numFmtId="0" fontId="10" fillId="2" borderId="0" xfId="1" applyFont="1" applyFill="1" applyBorder="1" applyAlignment="1" applyProtection="1">
      <alignment horizontal="center" vertical="center"/>
      <protection locked="0"/>
    </xf>
    <xf numFmtId="0" fontId="8" fillId="2" borderId="0" xfId="1" applyFont="1" applyFill="1" applyBorder="1" applyAlignment="1" applyProtection="1">
      <alignment vertical="center"/>
    </xf>
    <xf numFmtId="0" fontId="8" fillId="2" borderId="0" xfId="1" applyFont="1" applyFill="1" applyBorder="1" applyAlignment="1" applyProtection="1">
      <alignment horizontal="right" vertical="center"/>
      <protection locked="0"/>
    </xf>
    <xf numFmtId="0" fontId="7" fillId="2" borderId="0" xfId="1" applyFont="1" applyFill="1" applyAlignment="1" applyProtection="1">
      <alignment horizontal="right" vertical="center"/>
    </xf>
    <xf numFmtId="0" fontId="0" fillId="2" borderId="0" xfId="0" applyFill="1"/>
    <xf numFmtId="0" fontId="1" fillId="2" borderId="0" xfId="1" applyFill="1" applyBorder="1" applyAlignment="1">
      <alignment horizontal="center" vertical="center"/>
    </xf>
    <xf numFmtId="0" fontId="1" fillId="2" borderId="0" xfId="1" applyFill="1" applyBorder="1" applyAlignment="1">
      <alignment vertical="center"/>
    </xf>
    <xf numFmtId="0" fontId="8" fillId="3" borderId="28" xfId="0" applyFont="1" applyFill="1" applyBorder="1" applyAlignment="1" applyProtection="1">
      <alignment horizontal="center" vertical="center"/>
    </xf>
    <xf numFmtId="0" fontId="9" fillId="3" borderId="6" xfId="0" applyFont="1" applyFill="1" applyBorder="1" applyAlignment="1" applyProtection="1">
      <alignment horizontal="center" vertical="center"/>
    </xf>
    <xf numFmtId="0" fontId="9" fillId="3" borderId="6" xfId="0" applyFont="1" applyFill="1" applyBorder="1" applyAlignment="1" applyProtection="1">
      <alignment horizontal="center" vertical="center"/>
      <protection locked="0"/>
    </xf>
    <xf numFmtId="0" fontId="3" fillId="0" borderId="29" xfId="1" applyFont="1" applyBorder="1" applyAlignment="1" applyProtection="1">
      <alignment horizontal="right" vertical="top" wrapText="1"/>
      <protection locked="0"/>
    </xf>
    <xf numFmtId="0" fontId="1" fillId="0" borderId="29" xfId="1" applyBorder="1"/>
    <xf numFmtId="0" fontId="15" fillId="2" borderId="0" xfId="1" applyFont="1" applyFill="1" applyProtection="1"/>
    <xf numFmtId="0" fontId="8" fillId="3" borderId="4" xfId="1" applyFont="1" applyFill="1" applyBorder="1" applyAlignment="1">
      <alignment horizontal="center" vertical="center"/>
    </xf>
    <xf numFmtId="0" fontId="1" fillId="0" borderId="0" xfId="1" applyBorder="1"/>
    <xf numFmtId="0" fontId="4" fillId="2" borderId="0" xfId="1" applyFont="1" applyFill="1" applyBorder="1" applyAlignment="1" applyProtection="1">
      <alignment horizontal="center" vertical="top"/>
      <protection locked="0"/>
    </xf>
    <xf numFmtId="0" fontId="3" fillId="2" borderId="0" xfId="1" applyFont="1" applyFill="1" applyBorder="1" applyAlignment="1" applyProtection="1">
      <alignment horizontal="right" vertical="top" wrapText="1"/>
      <protection locked="0"/>
    </xf>
    <xf numFmtId="0" fontId="1" fillId="2" borderId="0" xfId="1" applyFill="1" applyBorder="1"/>
    <xf numFmtId="0" fontId="5" fillId="2" borderId="0" xfId="1" applyFont="1" applyFill="1" applyAlignment="1" applyProtection="1">
      <alignment vertical="top"/>
    </xf>
    <xf numFmtId="0" fontId="1" fillId="0" borderId="0" xfId="1" applyBorder="1" applyProtection="1">
      <protection locked="0"/>
    </xf>
    <xf numFmtId="0" fontId="3" fillId="0" borderId="0" xfId="1" applyFont="1" applyBorder="1" applyAlignment="1" applyProtection="1">
      <alignment horizontal="right" vertical="top"/>
      <protection locked="0"/>
    </xf>
    <xf numFmtId="0" fontId="8" fillId="3" borderId="8" xfId="0" applyFont="1" applyFill="1" applyBorder="1" applyAlignment="1" applyProtection="1">
      <alignment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22" fillId="2" borderId="0" xfId="0" applyFont="1" applyFill="1" applyAlignment="1">
      <alignment horizontal="center" vertical="top"/>
    </xf>
    <xf numFmtId="0" fontId="13" fillId="3" borderId="30" xfId="0" applyFont="1" applyFill="1" applyBorder="1" applyAlignment="1">
      <alignment horizontal="center" vertical="center" wrapText="1"/>
    </xf>
    <xf numFmtId="0" fontId="10" fillId="0" borderId="15" xfId="0" applyFont="1" applyBorder="1" applyAlignment="1" applyProtection="1">
      <alignment horizontal="center" vertical="center"/>
      <protection locked="0"/>
    </xf>
    <xf numFmtId="0" fontId="8" fillId="3" borderId="30" xfId="1" applyFont="1" applyFill="1" applyBorder="1" applyAlignment="1" applyProtection="1">
      <alignment horizontal="center" vertical="center"/>
    </xf>
    <xf numFmtId="0" fontId="10" fillId="0" borderId="28" xfId="0" applyFont="1" applyBorder="1" applyAlignment="1" applyProtection="1">
      <alignment horizontal="center" vertical="center"/>
      <protection locked="0"/>
    </xf>
    <xf numFmtId="0" fontId="0" fillId="3" borderId="30" xfId="0" applyFill="1" applyBorder="1" applyAlignment="1">
      <alignment horizontal="center" vertical="center"/>
    </xf>
    <xf numFmtId="3" fontId="15" fillId="2" borderId="0" xfId="1" applyNumberFormat="1" applyFont="1" applyFill="1" applyBorder="1" applyAlignment="1" applyProtection="1">
      <alignment horizontal="center" vertical="center"/>
      <protection locked="0"/>
    </xf>
    <xf numFmtId="0" fontId="24" fillId="2" borderId="0" xfId="1" applyFont="1" applyFill="1" applyBorder="1" applyAlignment="1" applyProtection="1">
      <alignment horizontal="left"/>
    </xf>
    <xf numFmtId="0" fontId="8" fillId="3" borderId="11" xfId="1" applyFont="1" applyFill="1" applyBorder="1" applyAlignment="1" applyProtection="1">
      <alignment vertical="center"/>
    </xf>
    <xf numFmtId="0" fontId="8" fillId="3" borderId="9" xfId="0" applyFont="1" applyFill="1" applyBorder="1" applyAlignment="1" applyProtection="1">
      <alignment horizontal="left" vertical="center"/>
    </xf>
    <xf numFmtId="0" fontId="10" fillId="0" borderId="23" xfId="0" applyFont="1" applyBorder="1" applyAlignment="1" applyProtection="1">
      <alignment horizontal="center" vertical="center"/>
      <protection locked="0"/>
    </xf>
    <xf numFmtId="0" fontId="8" fillId="3" borderId="11" xfId="1" applyFont="1" applyFill="1" applyBorder="1" applyAlignment="1" applyProtection="1">
      <alignment vertical="center"/>
      <protection locked="0"/>
    </xf>
    <xf numFmtId="0" fontId="8" fillId="3" borderId="30" xfId="1" applyFont="1" applyFill="1" applyBorder="1" applyAlignment="1" applyProtection="1">
      <alignment vertical="center"/>
    </xf>
    <xf numFmtId="0" fontId="8" fillId="3" borderId="11" xfId="1" applyFont="1" applyFill="1" applyBorder="1" applyAlignment="1">
      <alignment horizontal="center" vertical="center"/>
    </xf>
    <xf numFmtId="0" fontId="8" fillId="3" borderId="33" xfId="1" applyFont="1" applyFill="1" applyBorder="1" applyAlignment="1">
      <alignment horizontal="center" vertical="center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8" fillId="3" borderId="34" xfId="1" applyFont="1" applyFill="1" applyBorder="1" applyAlignment="1" applyProtection="1">
      <alignment horizontal="center" vertical="center"/>
    </xf>
    <xf numFmtId="0" fontId="10" fillId="0" borderId="12" xfId="1" applyFont="1" applyBorder="1" applyAlignment="1" applyProtection="1">
      <alignment horizontal="center" vertical="center"/>
      <protection locked="0"/>
    </xf>
    <xf numFmtId="0" fontId="8" fillId="3" borderId="35" xfId="1" applyFont="1" applyFill="1" applyBorder="1" applyAlignment="1" applyProtection="1">
      <alignment horizontal="left" vertical="center" indent="1"/>
    </xf>
    <xf numFmtId="0" fontId="8" fillId="3" borderId="0" xfId="1" applyFont="1" applyFill="1" applyBorder="1" applyAlignment="1" applyProtection="1">
      <alignment vertical="center"/>
    </xf>
    <xf numFmtId="0" fontId="8" fillId="3" borderId="36" xfId="1" applyFont="1" applyFill="1" applyBorder="1" applyAlignment="1" applyProtection="1">
      <alignment vertical="center"/>
    </xf>
    <xf numFmtId="0" fontId="8" fillId="3" borderId="22" xfId="1" applyFont="1" applyFill="1" applyBorder="1" applyAlignment="1" applyProtection="1">
      <alignment horizontal="center" vertical="center"/>
    </xf>
    <xf numFmtId="0" fontId="8" fillId="3" borderId="2" xfId="1" applyFont="1" applyFill="1" applyBorder="1" applyAlignment="1" applyProtection="1">
      <alignment vertical="center"/>
    </xf>
    <xf numFmtId="0" fontId="8" fillId="3" borderId="37" xfId="1" applyFont="1" applyFill="1" applyBorder="1" applyAlignment="1" applyProtection="1">
      <alignment horizontal="right" vertical="center"/>
      <protection locked="0"/>
    </xf>
    <xf numFmtId="0" fontId="8" fillId="3" borderId="38" xfId="1" applyFont="1" applyFill="1" applyBorder="1" applyAlignment="1" applyProtection="1">
      <alignment vertical="center"/>
    </xf>
    <xf numFmtId="0" fontId="8" fillId="3" borderId="39" xfId="0" applyFont="1" applyFill="1" applyBorder="1" applyAlignment="1">
      <alignment horizontal="center" vertical="center"/>
    </xf>
    <xf numFmtId="0" fontId="13" fillId="3" borderId="22" xfId="1" applyFont="1" applyFill="1" applyBorder="1" applyAlignment="1">
      <alignment horizontal="center" vertical="center" wrapText="1"/>
    </xf>
    <xf numFmtId="0" fontId="8" fillId="3" borderId="37" xfId="1" applyFont="1" applyFill="1" applyBorder="1" applyAlignment="1" applyProtection="1">
      <alignment vertical="center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8" fillId="3" borderId="30" xfId="0" applyFont="1" applyFill="1" applyBorder="1" applyAlignment="1">
      <alignment horizontal="center" vertical="center"/>
    </xf>
    <xf numFmtId="0" fontId="10" fillId="0" borderId="28" xfId="1" applyFont="1" applyBorder="1" applyAlignment="1" applyProtection="1">
      <alignment horizontal="center" vertical="center"/>
      <protection locked="0"/>
    </xf>
    <xf numFmtId="0" fontId="8" fillId="3" borderId="40" xfId="0" applyFont="1" applyFill="1" applyBorder="1" applyAlignment="1" applyProtection="1">
      <alignment horizontal="center" vertical="center"/>
    </xf>
    <xf numFmtId="0" fontId="8" fillId="3" borderId="33" xfId="1" applyFont="1" applyFill="1" applyBorder="1" applyAlignment="1" applyProtection="1">
      <alignment horizontal="left" vertical="center"/>
    </xf>
    <xf numFmtId="0" fontId="10" fillId="0" borderId="42" xfId="1" applyFont="1" applyBorder="1" applyAlignment="1" applyProtection="1">
      <alignment horizontal="center" vertical="center"/>
      <protection locked="0"/>
    </xf>
    <xf numFmtId="0" fontId="8" fillId="3" borderId="47" xfId="1" applyFont="1" applyFill="1" applyBorder="1" applyAlignment="1" applyProtection="1">
      <alignment horizontal="center" vertical="center"/>
    </xf>
    <xf numFmtId="0" fontId="9" fillId="3" borderId="42" xfId="0" applyFont="1" applyFill="1" applyBorder="1" applyAlignment="1" applyProtection="1">
      <alignment horizontal="center" vertical="center"/>
    </xf>
    <xf numFmtId="0" fontId="8" fillId="3" borderId="20" xfId="1" applyFont="1" applyFill="1" applyBorder="1" applyAlignment="1">
      <alignment horizontal="center" vertical="center"/>
    </xf>
    <xf numFmtId="0" fontId="10" fillId="0" borderId="51" xfId="1" applyFont="1" applyBorder="1" applyAlignment="1" applyProtection="1">
      <alignment horizontal="center" vertical="center"/>
      <protection locked="0"/>
    </xf>
    <xf numFmtId="0" fontId="8" fillId="3" borderId="1" xfId="1" applyFont="1" applyFill="1" applyBorder="1" applyAlignment="1" applyProtection="1">
      <alignment vertical="center"/>
    </xf>
    <xf numFmtId="0" fontId="10" fillId="0" borderId="35" xfId="1" applyFont="1" applyBorder="1" applyAlignment="1" applyProtection="1">
      <alignment horizontal="center" vertical="center"/>
      <protection locked="0"/>
    </xf>
    <xf numFmtId="0" fontId="13" fillId="5" borderId="53" xfId="1" applyFont="1" applyFill="1" applyBorder="1" applyAlignment="1" applyProtection="1">
      <alignment horizontal="center"/>
      <protection locked="0"/>
    </xf>
    <xf numFmtId="0" fontId="14" fillId="2" borderId="0" xfId="1" applyFont="1" applyFill="1" applyBorder="1" applyAlignment="1" applyProtection="1">
      <alignment horizontal="left" indent="1"/>
      <protection locked="0"/>
    </xf>
    <xf numFmtId="0" fontId="8" fillId="5" borderId="4" xfId="1" applyFont="1" applyFill="1" applyBorder="1" applyAlignment="1" applyProtection="1">
      <alignment horizontal="center" vertical="center"/>
    </xf>
    <xf numFmtId="0" fontId="14" fillId="2" borderId="0" xfId="1" applyFont="1" applyFill="1" applyBorder="1" applyAlignment="1" applyProtection="1">
      <alignment horizontal="left" vertical="center"/>
    </xf>
    <xf numFmtId="0" fontId="8" fillId="3" borderId="18" xfId="1" applyFont="1" applyFill="1" applyBorder="1" applyAlignment="1" applyProtection="1">
      <alignment horizontal="left" vertical="center"/>
    </xf>
    <xf numFmtId="0" fontId="16" fillId="3" borderId="32" xfId="1" applyFont="1" applyFill="1" applyBorder="1" applyAlignment="1" applyProtection="1">
      <alignment horizontal="right" vertical="center"/>
    </xf>
    <xf numFmtId="0" fontId="8" fillId="3" borderId="46" xfId="1" applyFont="1" applyFill="1" applyBorder="1" applyAlignment="1" applyProtection="1">
      <alignment horizontal="right" vertical="center"/>
    </xf>
    <xf numFmtId="0" fontId="8" fillId="4" borderId="17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 applyProtection="1">
      <alignment vertical="top"/>
      <protection locked="0"/>
    </xf>
    <xf numFmtId="0" fontId="4" fillId="0" borderId="29" xfId="1" applyFont="1" applyBorder="1" applyAlignment="1" applyProtection="1">
      <alignment vertical="top"/>
      <protection locked="0"/>
    </xf>
    <xf numFmtId="0" fontId="0" fillId="0" borderId="29" xfId="0" applyBorder="1"/>
    <xf numFmtId="3" fontId="15" fillId="3" borderId="19" xfId="0" applyNumberFormat="1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Alignment="1">
      <alignment vertical="top"/>
    </xf>
    <xf numFmtId="0" fontId="14" fillId="2" borderId="32" xfId="1" applyFont="1" applyFill="1" applyBorder="1" applyAlignment="1" applyProtection="1">
      <alignment horizontal="center" vertical="center"/>
    </xf>
    <xf numFmtId="0" fontId="14" fillId="2" borderId="41" xfId="1" applyFont="1" applyFill="1" applyBorder="1" applyAlignment="1" applyProtection="1">
      <alignment horizontal="center" vertical="center"/>
    </xf>
    <xf numFmtId="0" fontId="14" fillId="2" borderId="48" xfId="1" applyFont="1" applyFill="1" applyBorder="1" applyAlignment="1" applyProtection="1">
      <alignment horizontal="center" vertical="center"/>
    </xf>
    <xf numFmtId="0" fontId="8" fillId="3" borderId="15" xfId="1" applyFont="1" applyFill="1" applyBorder="1" applyAlignment="1" applyProtection="1">
      <alignment horizontal="center" vertical="center" wrapText="1"/>
    </xf>
    <xf numFmtId="0" fontId="8" fillId="3" borderId="17" xfId="1" applyFont="1" applyFill="1" applyBorder="1" applyAlignment="1" applyProtection="1">
      <alignment horizontal="center" vertical="center" wrapText="1"/>
    </xf>
    <xf numFmtId="0" fontId="8" fillId="3" borderId="18" xfId="1" applyFont="1" applyFill="1" applyBorder="1" applyAlignment="1" applyProtection="1">
      <alignment horizontal="center" vertical="center" wrapText="1"/>
    </xf>
    <xf numFmtId="0" fontId="14" fillId="2" borderId="32" xfId="1" applyFont="1" applyFill="1" applyBorder="1" applyAlignment="1" applyProtection="1">
      <alignment horizontal="left" vertical="center"/>
    </xf>
    <xf numFmtId="0" fontId="14" fillId="2" borderId="41" xfId="1" applyFont="1" applyFill="1" applyBorder="1" applyAlignment="1" applyProtection="1">
      <alignment horizontal="left" vertical="center"/>
    </xf>
    <xf numFmtId="0" fontId="14" fillId="2" borderId="48" xfId="1" applyFont="1" applyFill="1" applyBorder="1" applyAlignment="1" applyProtection="1">
      <alignment horizontal="left" vertical="center"/>
    </xf>
    <xf numFmtId="0" fontId="8" fillId="3" borderId="15" xfId="0" applyFont="1" applyFill="1" applyBorder="1" applyAlignment="1">
      <alignment horizontal="center" wrapText="1"/>
    </xf>
    <xf numFmtId="0" fontId="8" fillId="3" borderId="17" xfId="0" applyFont="1" applyFill="1" applyBorder="1" applyAlignment="1">
      <alignment horizontal="center" wrapText="1"/>
    </xf>
    <xf numFmtId="0" fontId="8" fillId="3" borderId="18" xfId="0" applyFont="1" applyFill="1" applyBorder="1" applyAlignment="1">
      <alignment horizontal="center" wrapText="1"/>
    </xf>
    <xf numFmtId="0" fontId="8" fillId="3" borderId="6" xfId="1" applyFont="1" applyFill="1" applyBorder="1" applyAlignment="1" applyProtection="1">
      <alignment horizontal="left" vertical="center"/>
    </xf>
    <xf numFmtId="0" fontId="8" fillId="3" borderId="24" xfId="1" applyFont="1" applyFill="1" applyBorder="1" applyAlignment="1" applyProtection="1">
      <alignment horizontal="left" vertical="center"/>
    </xf>
    <xf numFmtId="0" fontId="8" fillId="3" borderId="25" xfId="1" applyFont="1" applyFill="1" applyBorder="1" applyAlignment="1" applyProtection="1">
      <alignment horizontal="left" vertical="center"/>
    </xf>
    <xf numFmtId="0" fontId="8" fillId="3" borderId="3" xfId="1" applyFont="1" applyFill="1" applyBorder="1" applyAlignment="1">
      <alignment horizontal="center" wrapText="1"/>
    </xf>
    <xf numFmtId="0" fontId="8" fillId="3" borderId="49" xfId="1" applyFont="1" applyFill="1" applyBorder="1" applyAlignment="1">
      <alignment horizontal="center" wrapText="1"/>
    </xf>
    <xf numFmtId="0" fontId="8" fillId="3" borderId="50" xfId="1" applyFont="1" applyFill="1" applyBorder="1" applyAlignment="1">
      <alignment horizontal="center" wrapText="1"/>
    </xf>
    <xf numFmtId="0" fontId="7" fillId="2" borderId="32" xfId="1" applyNumberFormat="1" applyFont="1" applyFill="1" applyBorder="1" applyAlignment="1" applyProtection="1">
      <alignment horizontal="center" vertical="center"/>
      <protection hidden="1"/>
    </xf>
    <xf numFmtId="0" fontId="7" fillId="2" borderId="41" xfId="1" applyNumberFormat="1" applyFont="1" applyFill="1" applyBorder="1" applyAlignment="1" applyProtection="1">
      <alignment horizontal="center" vertical="center"/>
      <protection hidden="1"/>
    </xf>
    <xf numFmtId="0" fontId="7" fillId="2" borderId="48" xfId="1" applyNumberFormat="1" applyFont="1" applyFill="1" applyBorder="1" applyAlignment="1" applyProtection="1">
      <alignment horizontal="center" vertical="center"/>
      <protection hidden="1"/>
    </xf>
    <xf numFmtId="3" fontId="15" fillId="2" borderId="0" xfId="0" applyNumberFormat="1" applyFont="1" applyFill="1" applyAlignment="1" applyProtection="1">
      <alignment horizontal="left" vertical="center"/>
    </xf>
    <xf numFmtId="0" fontId="0" fillId="3" borderId="15" xfId="0" applyFill="1" applyBorder="1" applyAlignment="1">
      <alignment horizontal="center" wrapText="1"/>
    </xf>
    <xf numFmtId="0" fontId="0" fillId="3" borderId="17" xfId="0" applyFill="1" applyBorder="1" applyAlignment="1">
      <alignment horizontal="center" wrapText="1"/>
    </xf>
    <xf numFmtId="0" fontId="0" fillId="3" borderId="18" xfId="0" applyFill="1" applyBorder="1" applyAlignment="1">
      <alignment horizontal="center" wrapText="1"/>
    </xf>
    <xf numFmtId="0" fontId="8" fillId="3" borderId="9" xfId="1" applyNumberFormat="1" applyFont="1" applyFill="1" applyBorder="1" applyAlignment="1" applyProtection="1">
      <alignment horizontal="center" vertical="center" wrapText="1"/>
    </xf>
    <xf numFmtId="0" fontId="8" fillId="3" borderId="44" xfId="1" applyNumberFormat="1" applyFont="1" applyFill="1" applyBorder="1" applyAlignment="1" applyProtection="1">
      <alignment horizontal="center" vertical="center" wrapText="1"/>
    </xf>
    <xf numFmtId="0" fontId="8" fillId="3" borderId="45" xfId="1" applyNumberFormat="1" applyFont="1" applyFill="1" applyBorder="1" applyAlignment="1" applyProtection="1">
      <alignment horizontal="center" vertical="center" wrapText="1"/>
    </xf>
    <xf numFmtId="0" fontId="8" fillId="3" borderId="46" xfId="1" applyFont="1" applyFill="1" applyBorder="1" applyAlignment="1" applyProtection="1">
      <alignment horizontal="center" vertical="center" wrapText="1"/>
    </xf>
    <xf numFmtId="2" fontId="8" fillId="3" borderId="47" xfId="1" applyNumberFormat="1" applyFont="1" applyFill="1" applyBorder="1" applyAlignment="1" applyProtection="1">
      <alignment horizontal="center" vertical="center" wrapText="1"/>
    </xf>
    <xf numFmtId="2" fontId="8" fillId="3" borderId="29" xfId="1" applyNumberFormat="1" applyFont="1" applyFill="1" applyBorder="1" applyAlignment="1" applyProtection="1">
      <alignment horizontal="center" vertical="center" wrapText="1"/>
    </xf>
    <xf numFmtId="2" fontId="8" fillId="3" borderId="43" xfId="1" applyNumberFormat="1" applyFont="1" applyFill="1" applyBorder="1" applyAlignment="1" applyProtection="1">
      <alignment horizontal="center" vertical="center" wrapText="1"/>
    </xf>
    <xf numFmtId="0" fontId="8" fillId="3" borderId="32" xfId="1" applyFont="1" applyFill="1" applyBorder="1" applyAlignment="1" applyProtection="1">
      <alignment horizontal="center" vertical="center"/>
    </xf>
    <xf numFmtId="0" fontId="8" fillId="3" borderId="41" xfId="1" applyFont="1" applyFill="1" applyBorder="1" applyAlignment="1" applyProtection="1">
      <alignment horizontal="center" vertical="center"/>
    </xf>
    <xf numFmtId="0" fontId="8" fillId="3" borderId="48" xfId="1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4" xfId="1" applyFont="1" applyFill="1" applyBorder="1" applyAlignment="1" applyProtection="1">
      <alignment horizontal="center" vertical="center" wrapText="1"/>
    </xf>
    <xf numFmtId="0" fontId="8" fillId="3" borderId="24" xfId="1" applyFont="1" applyFill="1" applyBorder="1" applyAlignment="1" applyProtection="1">
      <alignment horizontal="center" vertical="center" wrapText="1"/>
    </xf>
    <xf numFmtId="0" fontId="8" fillId="3" borderId="25" xfId="1" applyFont="1" applyFill="1" applyBorder="1" applyAlignment="1" applyProtection="1">
      <alignment horizontal="center" vertical="center" wrapText="1"/>
    </xf>
    <xf numFmtId="2" fontId="8" fillId="3" borderId="4" xfId="0" applyNumberFormat="1" applyFont="1" applyFill="1" applyBorder="1" applyAlignment="1">
      <alignment horizontal="left" vertical="center" wrapText="1"/>
    </xf>
    <xf numFmtId="2" fontId="8" fillId="3" borderId="24" xfId="0" applyNumberFormat="1" applyFont="1" applyFill="1" applyBorder="1" applyAlignment="1">
      <alignment horizontal="left" vertical="center" wrapText="1"/>
    </xf>
    <xf numFmtId="2" fontId="8" fillId="3" borderId="25" xfId="0" applyNumberFormat="1" applyFont="1" applyFill="1" applyBorder="1" applyAlignment="1">
      <alignment horizontal="left" vertical="center" wrapText="1"/>
    </xf>
    <xf numFmtId="0" fontId="8" fillId="3" borderId="31" xfId="1" applyFont="1" applyFill="1" applyBorder="1" applyAlignment="1" applyProtection="1">
      <alignment horizontal="center" vertical="center" wrapText="1"/>
    </xf>
    <xf numFmtId="0" fontId="8" fillId="3" borderId="49" xfId="1" applyFont="1" applyFill="1" applyBorder="1" applyAlignment="1" applyProtection="1">
      <alignment horizontal="center" vertical="center" wrapText="1"/>
    </xf>
    <xf numFmtId="0" fontId="8" fillId="3" borderId="50" xfId="1" applyFont="1" applyFill="1" applyBorder="1" applyAlignment="1" applyProtection="1">
      <alignment horizontal="center" vertical="center" wrapText="1"/>
    </xf>
    <xf numFmtId="0" fontId="8" fillId="3" borderId="46" xfId="1" applyFont="1" applyFill="1" applyBorder="1" applyAlignment="1" applyProtection="1">
      <alignment horizontal="left" vertical="center" wrapText="1"/>
    </xf>
    <xf numFmtId="0" fontId="8" fillId="3" borderId="17" xfId="1" applyFont="1" applyFill="1" applyBorder="1" applyAlignment="1" applyProtection="1">
      <alignment horizontal="left" vertical="center" wrapText="1"/>
    </xf>
    <xf numFmtId="0" fontId="8" fillId="3" borderId="18" xfId="1" applyFont="1" applyFill="1" applyBorder="1" applyAlignment="1" applyProtection="1">
      <alignment horizontal="left" vertical="center" wrapText="1"/>
    </xf>
    <xf numFmtId="0" fontId="8" fillId="3" borderId="52" xfId="1" applyFont="1" applyFill="1" applyBorder="1" applyAlignment="1" applyProtection="1">
      <alignment horizontal="center" vertical="center" wrapText="1"/>
    </xf>
    <xf numFmtId="0" fontId="8" fillId="3" borderId="37" xfId="1" applyFont="1" applyFill="1" applyBorder="1" applyAlignment="1" applyProtection="1">
      <alignment horizontal="center" vertical="center" wrapText="1"/>
    </xf>
    <xf numFmtId="0" fontId="8" fillId="3" borderId="38" xfId="1" applyFont="1" applyFill="1" applyBorder="1" applyAlignment="1" applyProtection="1">
      <alignment horizontal="center" vertical="center" wrapText="1"/>
    </xf>
    <xf numFmtId="0" fontId="8" fillId="3" borderId="4" xfId="1" applyNumberFormat="1" applyFont="1" applyFill="1" applyBorder="1" applyAlignment="1" applyProtection="1">
      <alignment horizontal="center" vertical="center" wrapText="1"/>
    </xf>
    <xf numFmtId="0" fontId="8" fillId="3" borderId="24" xfId="1" applyNumberFormat="1" applyFont="1" applyFill="1" applyBorder="1" applyAlignment="1" applyProtection="1">
      <alignment horizontal="center" vertical="center" wrapText="1"/>
    </xf>
    <xf numFmtId="0" fontId="8" fillId="3" borderId="25" xfId="1" applyNumberFormat="1" applyFont="1" applyFill="1" applyBorder="1" applyAlignment="1" applyProtection="1">
      <alignment horizontal="center" vertical="center" wrapText="1"/>
    </xf>
    <xf numFmtId="0" fontId="3" fillId="0" borderId="0" xfId="1" applyFont="1" applyBorder="1" applyAlignment="1" applyProtection="1">
      <alignment horizontal="right" vertical="top"/>
      <protection locked="0"/>
    </xf>
    <xf numFmtId="0" fontId="3" fillId="0" borderId="29" xfId="1" applyFont="1" applyBorder="1" applyAlignment="1" applyProtection="1">
      <alignment horizontal="right" vertical="top" wrapText="1"/>
      <protection locked="0"/>
    </xf>
    <xf numFmtId="0" fontId="8" fillId="3" borderId="3" xfId="1" applyFont="1" applyFill="1" applyBorder="1" applyAlignment="1" applyProtection="1">
      <alignment horizontal="center" vertical="center" wrapText="1"/>
    </xf>
    <xf numFmtId="0" fontId="5" fillId="2" borderId="0" xfId="0" applyFont="1" applyFill="1" applyAlignment="1">
      <alignment horizontal="center" vertical="top"/>
    </xf>
    <xf numFmtId="0" fontId="8" fillId="3" borderId="6" xfId="1" applyFont="1" applyFill="1" applyBorder="1" applyAlignment="1" applyProtection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3" fillId="5" borderId="32" xfId="1" applyFont="1" applyFill="1" applyBorder="1" applyAlignment="1" applyProtection="1">
      <alignment horizontal="center" vertical="center"/>
      <protection locked="0"/>
    </xf>
    <xf numFmtId="0" fontId="13" fillId="5" borderId="41" xfId="1" applyFont="1" applyFill="1" applyBorder="1" applyAlignment="1" applyProtection="1">
      <alignment horizontal="center" vertical="center"/>
      <protection locked="0"/>
    </xf>
    <xf numFmtId="0" fontId="13" fillId="5" borderId="48" xfId="1" applyFont="1" applyFill="1" applyBorder="1" applyAlignment="1" applyProtection="1">
      <alignment horizontal="center" vertical="center"/>
      <protection locked="0"/>
    </xf>
    <xf numFmtId="0" fontId="8" fillId="3" borderId="6" xfId="1" applyFont="1" applyFill="1" applyBorder="1" applyAlignment="1" applyProtection="1">
      <alignment horizontal="center" vertical="center" wrapText="1"/>
    </xf>
    <xf numFmtId="0" fontId="1" fillId="0" borderId="24" xfId="1" applyBorder="1" applyAlignment="1">
      <alignment horizontal="center" vertical="center" wrapText="1"/>
    </xf>
    <xf numFmtId="0" fontId="1" fillId="0" borderId="25" xfId="1" applyBorder="1" applyAlignment="1">
      <alignment horizontal="center" vertical="center" wrapText="1"/>
    </xf>
    <xf numFmtId="0" fontId="8" fillId="3" borderId="6" xfId="1" applyFont="1" applyFill="1" applyBorder="1" applyAlignment="1" applyProtection="1">
      <alignment horizontal="left" vertical="center" wrapText="1"/>
    </xf>
    <xf numFmtId="0" fontId="8" fillId="3" borderId="24" xfId="1" applyFont="1" applyFill="1" applyBorder="1" applyAlignment="1" applyProtection="1">
      <alignment horizontal="left" vertical="center" wrapText="1"/>
    </xf>
    <xf numFmtId="0" fontId="8" fillId="3" borderId="25" xfId="1" applyFont="1" applyFill="1" applyBorder="1" applyAlignment="1" applyProtection="1">
      <alignment horizontal="left" vertical="center" wrapText="1"/>
    </xf>
    <xf numFmtId="0" fontId="7" fillId="0" borderId="44" xfId="1" applyFont="1" applyFill="1" applyBorder="1" applyAlignment="1" applyProtection="1">
      <alignment horizontal="left" vertical="top" wrapText="1" indent="1"/>
      <protection locked="0"/>
    </xf>
    <xf numFmtId="0" fontId="7" fillId="0" borderId="0" xfId="1" applyFont="1" applyFill="1" applyAlignment="1" applyProtection="1">
      <alignment horizontal="left" vertical="top" wrapText="1"/>
      <protection locked="0"/>
    </xf>
    <xf numFmtId="0" fontId="8" fillId="3" borderId="2" xfId="1" applyFont="1" applyFill="1" applyBorder="1" applyAlignment="1" applyProtection="1">
      <alignment horizontal="center" vertical="center"/>
    </xf>
    <xf numFmtId="0" fontId="8" fillId="3" borderId="37" xfId="1" applyFont="1" applyFill="1" applyBorder="1" applyAlignment="1" applyProtection="1">
      <alignment horizontal="center" vertical="center"/>
    </xf>
    <xf numFmtId="0" fontId="8" fillId="3" borderId="38" xfId="1" applyFont="1" applyFill="1" applyBorder="1" applyAlignment="1" applyProtection="1">
      <alignment horizontal="center" vertical="center"/>
    </xf>
    <xf numFmtId="0" fontId="8" fillId="3" borderId="24" xfId="1" applyFont="1" applyFill="1" applyBorder="1" applyAlignment="1" applyProtection="1">
      <alignment horizontal="center" vertical="center"/>
    </xf>
    <xf numFmtId="0" fontId="8" fillId="3" borderId="25" xfId="1" applyFont="1" applyFill="1" applyBorder="1" applyAlignment="1" applyProtection="1">
      <alignment horizontal="center" vertical="center"/>
    </xf>
    <xf numFmtId="0" fontId="7" fillId="2" borderId="0" xfId="1" applyFont="1" applyFill="1" applyBorder="1" applyAlignment="1" applyProtection="1">
      <alignment horizontal="center" vertical="center"/>
    </xf>
    <xf numFmtId="165" fontId="14" fillId="0" borderId="3" xfId="1" applyNumberFormat="1" applyFont="1" applyBorder="1" applyAlignment="1" applyProtection="1">
      <alignment horizontal="center" vertical="center"/>
      <protection locked="0"/>
    </xf>
    <xf numFmtId="165" fontId="14" fillId="0" borderId="49" xfId="1" applyNumberFormat="1" applyFont="1" applyBorder="1" applyAlignment="1" applyProtection="1">
      <alignment horizontal="center" vertical="center"/>
      <protection locked="0"/>
    </xf>
    <xf numFmtId="165" fontId="14" fillId="0" borderId="50" xfId="1" applyNumberFormat="1" applyFont="1" applyBorder="1" applyAlignment="1" applyProtection="1">
      <alignment horizontal="center" vertical="center"/>
      <protection locked="0"/>
    </xf>
    <xf numFmtId="0" fontId="8" fillId="3" borderId="23" xfId="0" applyFont="1" applyFill="1" applyBorder="1" applyAlignment="1" applyProtection="1">
      <alignment horizontal="center" vertical="center" wrapText="1"/>
    </xf>
    <xf numFmtId="0" fontId="8" fillId="3" borderId="44" xfId="0" applyFont="1" applyFill="1" applyBorder="1" applyAlignment="1" applyProtection="1">
      <alignment horizontal="center" vertical="center" wrapText="1"/>
    </xf>
    <xf numFmtId="0" fontId="8" fillId="3" borderId="45" xfId="0" applyFont="1" applyFill="1" applyBorder="1" applyAlignment="1" applyProtection="1">
      <alignment horizontal="center" vertical="center" wrapText="1"/>
    </xf>
    <xf numFmtId="0" fontId="8" fillId="3" borderId="15" xfId="1" applyFont="1" applyFill="1" applyBorder="1" applyAlignment="1" applyProtection="1">
      <alignment horizontal="left" vertical="center"/>
    </xf>
    <xf numFmtId="0" fontId="8" fillId="3" borderId="17" xfId="1" applyFont="1" applyFill="1" applyBorder="1" applyAlignment="1" applyProtection="1">
      <alignment horizontal="left" vertical="center"/>
    </xf>
    <xf numFmtId="0" fontId="8" fillId="3" borderId="18" xfId="1" applyFont="1" applyFill="1" applyBorder="1" applyAlignment="1" applyProtection="1">
      <alignment horizontal="left" vertical="center"/>
    </xf>
    <xf numFmtId="0" fontId="8" fillId="3" borderId="23" xfId="1" applyFont="1" applyFill="1" applyBorder="1" applyAlignment="1" applyProtection="1">
      <alignment horizontal="left" vertical="center"/>
    </xf>
    <xf numFmtId="0" fontId="8" fillId="3" borderId="44" xfId="1" applyFont="1" applyFill="1" applyBorder="1" applyAlignment="1" applyProtection="1">
      <alignment horizontal="left" vertical="center"/>
    </xf>
    <xf numFmtId="0" fontId="8" fillId="3" borderId="45" xfId="1" applyFont="1" applyFill="1" applyBorder="1" applyAlignment="1" applyProtection="1">
      <alignment horizontal="left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28575</xdr:rowOff>
    </xdr:from>
    <xdr:to>
      <xdr:col>0</xdr:col>
      <xdr:colOff>1098550</xdr:colOff>
      <xdr:row>2</xdr:row>
      <xdr:rowOff>571500</xdr:rowOff>
    </xdr:to>
    <xdr:pic>
      <xdr:nvPicPr>
        <xdr:cNvPr id="111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000" y="28575"/>
          <a:ext cx="971550" cy="923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65"/>
  <sheetViews>
    <sheetView tabSelected="1" topLeftCell="A10" zoomScale="75" workbookViewId="0">
      <selection activeCell="AE17" sqref="AE17"/>
    </sheetView>
  </sheetViews>
  <sheetFormatPr defaultRowHeight="12.75"/>
  <cols>
    <col min="1" max="1" width="18.140625" customWidth="1"/>
    <col min="2" max="2" width="11.85546875" customWidth="1"/>
    <col min="3" max="3" width="14.42578125" customWidth="1"/>
    <col min="4" max="4" width="9.85546875" customWidth="1"/>
    <col min="5" max="5" width="12.85546875" customWidth="1"/>
    <col min="6" max="6" width="3.28515625" customWidth="1"/>
    <col min="7" max="7" width="11.42578125" customWidth="1"/>
    <col min="8" max="8" width="5.7109375" customWidth="1"/>
    <col min="9" max="24" width="2.7109375" customWidth="1"/>
    <col min="25" max="26" width="2.85546875" customWidth="1"/>
  </cols>
  <sheetData>
    <row r="1" spans="1:26" ht="15">
      <c r="A1" s="1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0"/>
    </row>
    <row r="2" spans="1:26" ht="24.75">
      <c r="B2" s="147" t="s">
        <v>31</v>
      </c>
      <c r="C2" s="147"/>
      <c r="D2" s="147"/>
      <c r="E2" s="147"/>
      <c r="F2" s="147"/>
      <c r="G2" s="147"/>
      <c r="H2" s="147"/>
      <c r="I2" s="147"/>
      <c r="J2" s="147"/>
      <c r="K2" s="96"/>
      <c r="L2" s="208" t="s">
        <v>32</v>
      </c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90"/>
    </row>
    <row r="3" spans="1:26" ht="81.75" thickBot="1">
      <c r="A3" s="149"/>
      <c r="B3" s="148" t="s">
        <v>33</v>
      </c>
      <c r="C3" s="148"/>
      <c r="D3" s="148"/>
      <c r="E3" s="148"/>
      <c r="F3" s="148"/>
      <c r="G3" s="148"/>
      <c r="H3" s="148"/>
      <c r="I3" s="148"/>
      <c r="J3" s="148"/>
      <c r="K3" s="86"/>
      <c r="L3" s="209" t="s">
        <v>103</v>
      </c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87"/>
    </row>
    <row r="4" spans="1:26" ht="12.75" customHeight="1">
      <c r="A4" s="91"/>
      <c r="B4" s="91"/>
      <c r="C4" s="91"/>
      <c r="D4" s="91"/>
      <c r="E4" s="91"/>
      <c r="F4" s="91"/>
      <c r="G4" s="91"/>
      <c r="H4" s="91"/>
      <c r="I4" s="91"/>
      <c r="J4" s="91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3"/>
    </row>
    <row r="5" spans="1:26" ht="19.5" customHeight="1">
      <c r="A5" s="211" t="s">
        <v>113</v>
      </c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94"/>
      <c r="S5" s="94"/>
      <c r="T5" s="94"/>
      <c r="U5" s="94"/>
      <c r="V5" s="94"/>
      <c r="W5" s="94"/>
      <c r="X5" s="94"/>
      <c r="Y5" s="94"/>
      <c r="Z5" s="94"/>
    </row>
    <row r="6" spans="1:26" ht="16.5" customHeight="1">
      <c r="A6" s="99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4"/>
      <c r="S6" s="94"/>
      <c r="T6" s="94"/>
      <c r="U6" s="94"/>
      <c r="V6" s="94"/>
      <c r="W6" s="94"/>
      <c r="X6" s="94"/>
      <c r="Y6" s="94"/>
      <c r="Z6" s="94"/>
    </row>
    <row r="7" spans="1:26" ht="15.75">
      <c r="A7" s="2" t="s">
        <v>0</v>
      </c>
      <c r="B7" s="225"/>
      <c r="C7" s="225"/>
      <c r="D7" s="3"/>
      <c r="E7" s="3"/>
      <c r="F7" s="3"/>
      <c r="G7" s="4" t="s">
        <v>1</v>
      </c>
      <c r="H7" s="3"/>
      <c r="I7" s="224"/>
      <c r="J7" s="224"/>
      <c r="K7" s="224"/>
      <c r="L7" s="224"/>
      <c r="M7" s="224"/>
      <c r="N7" s="224"/>
      <c r="O7" s="224"/>
      <c r="P7" s="224"/>
      <c r="Q7" s="224"/>
      <c r="R7" s="224"/>
      <c r="S7" s="224"/>
      <c r="T7" s="224"/>
      <c r="U7" s="224"/>
      <c r="V7" s="224"/>
      <c r="W7" s="224"/>
      <c r="X7" s="224"/>
      <c r="Y7" s="224"/>
      <c r="Z7" s="5"/>
    </row>
    <row r="8" spans="1:26" ht="12.75" customHeight="1">
      <c r="A8" s="6"/>
      <c r="B8" s="7"/>
      <c r="C8" s="7"/>
      <c r="D8" s="3"/>
      <c r="E8" s="3"/>
      <c r="F8" s="3"/>
      <c r="G8" s="4"/>
      <c r="H8" s="3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6.5" thickBot="1">
      <c r="A9" s="151" t="s">
        <v>111</v>
      </c>
      <c r="B9" s="9"/>
      <c r="C9" s="9"/>
      <c r="D9" s="9"/>
      <c r="E9" s="9"/>
      <c r="F9" s="9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1"/>
    </row>
    <row r="10" spans="1:26" ht="15.75" thickBot="1">
      <c r="A10" s="12" t="s">
        <v>36</v>
      </c>
      <c r="B10" s="13" t="s">
        <v>2</v>
      </c>
      <c r="C10" s="226" t="s">
        <v>3</v>
      </c>
      <c r="D10" s="227"/>
      <c r="E10" s="228"/>
      <c r="F10" s="14"/>
      <c r="G10" s="106" t="s">
        <v>99</v>
      </c>
      <c r="H10" s="15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7"/>
      <c r="Z10" s="17"/>
    </row>
    <row r="11" spans="1:26" ht="24" customHeight="1" thickBot="1">
      <c r="A11" s="141" t="str">
        <f>IF(R11=1,"B500PSPbP","B500PSP")</f>
        <v>B500PSP</v>
      </c>
      <c r="B11" s="18">
        <f>IF((B14+B15+B19+B20+B21+B22+B23+B24)&gt;16,IF((B14+B15+B19+B20+B21+B22+B23+B24)&gt;32,3,2),1)</f>
        <v>1</v>
      </c>
      <c r="C11" s="210" t="s">
        <v>106</v>
      </c>
      <c r="D11" s="197"/>
      <c r="E11" s="198"/>
      <c r="F11" s="19" t="s">
        <v>4</v>
      </c>
      <c r="G11" s="106"/>
      <c r="H11" s="142" t="s">
        <v>102</v>
      </c>
      <c r="I11" s="16"/>
      <c r="J11" s="16"/>
      <c r="K11" s="16"/>
      <c r="L11" s="16"/>
      <c r="M11" s="16"/>
      <c r="N11" s="16"/>
      <c r="O11" s="16"/>
      <c r="P11" s="16"/>
      <c r="Q11" s="16"/>
      <c r="R11" s="215">
        <v>0</v>
      </c>
      <c r="S11" s="216"/>
      <c r="T11" s="217"/>
      <c r="U11" s="16"/>
      <c r="V11" s="16"/>
      <c r="W11" s="16"/>
      <c r="X11" s="16"/>
      <c r="Y11" s="17"/>
      <c r="Z11" s="17"/>
    </row>
    <row r="12" spans="1:26" ht="15" thickBot="1">
      <c r="A12" s="20" t="s">
        <v>69</v>
      </c>
      <c r="B12" s="22">
        <v>1</v>
      </c>
      <c r="C12" s="164" t="s">
        <v>97</v>
      </c>
      <c r="D12" s="165"/>
      <c r="E12" s="166"/>
      <c r="F12" s="19"/>
      <c r="G12" s="15"/>
      <c r="H12" s="15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7"/>
      <c r="Z12" s="17"/>
    </row>
    <row r="13" spans="1:26" ht="15.75" thickBot="1">
      <c r="A13" s="24" t="s">
        <v>5</v>
      </c>
      <c r="B13" s="84">
        <f>SUM(B19:B24)</f>
        <v>0</v>
      </c>
      <c r="C13" s="164" t="s">
        <v>98</v>
      </c>
      <c r="D13" s="165"/>
      <c r="E13" s="166"/>
      <c r="F13" s="19"/>
      <c r="G13" s="139">
        <v>0.8</v>
      </c>
      <c r="H13" s="140" t="str">
        <f>IF(G13&lt;5,IF(G13=1,"Метр","Метра"),"Метров")</f>
        <v>Метра</v>
      </c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7"/>
      <c r="Z13" s="17"/>
    </row>
    <row r="14" spans="1:26" ht="27" customHeight="1">
      <c r="A14" s="25" t="s">
        <v>66</v>
      </c>
      <c r="B14" s="26">
        <v>0</v>
      </c>
      <c r="C14" s="218" t="s">
        <v>55</v>
      </c>
      <c r="D14" s="219"/>
      <c r="E14" s="220"/>
      <c r="F14" s="19"/>
      <c r="G14" s="106"/>
      <c r="H14" s="27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9"/>
      <c r="Z14" s="30"/>
    </row>
    <row r="15" spans="1:26" ht="26.25" customHeight="1">
      <c r="A15" s="25" t="s">
        <v>90</v>
      </c>
      <c r="B15" s="26">
        <v>0</v>
      </c>
      <c r="C15" s="221" t="s">
        <v>101</v>
      </c>
      <c r="D15" s="222"/>
      <c r="E15" s="223"/>
      <c r="F15" s="19"/>
      <c r="G15" s="106"/>
      <c r="H15" s="27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30"/>
    </row>
    <row r="16" spans="1:26" ht="15">
      <c r="A16" s="25" t="s">
        <v>67</v>
      </c>
      <c r="B16" s="85">
        <f>IF(B11&gt;1,IF(B11&gt;2,2,1),0)</f>
        <v>0</v>
      </c>
      <c r="C16" s="212" t="s">
        <v>6</v>
      </c>
      <c r="D16" s="213"/>
      <c r="E16" s="214"/>
      <c r="F16" s="19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17"/>
    </row>
    <row r="17" spans="1:26" ht="27" customHeight="1" thickBot="1">
      <c r="A17" s="133" t="s">
        <v>68</v>
      </c>
      <c r="B17" s="134">
        <f>IF((B14+B15+B16)&gt;0,IF(B11&gt;1,1,1),0)</f>
        <v>0</v>
      </c>
      <c r="C17" s="155" t="s">
        <v>34</v>
      </c>
      <c r="D17" s="156"/>
      <c r="E17" s="157"/>
      <c r="F17" s="34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17"/>
    </row>
    <row r="18" spans="1:26" ht="16.5" thickBot="1">
      <c r="A18" s="35" t="s">
        <v>7</v>
      </c>
      <c r="B18" s="36" t="s">
        <v>8</v>
      </c>
      <c r="C18" s="23" t="s">
        <v>9</v>
      </c>
      <c r="D18" s="23" t="s">
        <v>10</v>
      </c>
      <c r="E18" s="37" t="s">
        <v>11</v>
      </c>
      <c r="F18" s="34"/>
      <c r="G18" s="31" t="s">
        <v>12</v>
      </c>
      <c r="H18" s="31"/>
      <c r="I18" s="32"/>
      <c r="J18" s="32"/>
      <c r="K18" s="32"/>
      <c r="L18" s="32"/>
      <c r="M18" s="32"/>
      <c r="N18" s="32"/>
      <c r="O18" s="32"/>
      <c r="P18" s="32"/>
      <c r="Q18" s="32"/>
      <c r="R18" s="33"/>
      <c r="S18" s="33"/>
      <c r="T18" s="33"/>
      <c r="U18" s="33"/>
      <c r="V18" s="33"/>
      <c r="W18" s="33"/>
      <c r="X18" s="28"/>
      <c r="Y18" s="29"/>
      <c r="Z18" s="17"/>
    </row>
    <row r="19" spans="1:26" ht="15.75" thickBot="1">
      <c r="A19" s="38" t="s">
        <v>61</v>
      </c>
      <c r="B19" s="39">
        <v>0</v>
      </c>
      <c r="C19" s="23">
        <v>3</v>
      </c>
      <c r="D19" s="23">
        <v>7</v>
      </c>
      <c r="E19" s="37">
        <v>0</v>
      </c>
      <c r="F19" s="34"/>
      <c r="G19" s="158" t="s">
        <v>37</v>
      </c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60"/>
      <c r="T19" s="152">
        <f>B11</f>
        <v>1</v>
      </c>
      <c r="U19" s="153"/>
      <c r="V19" s="153"/>
      <c r="W19" s="154"/>
      <c r="X19" s="82"/>
      <c r="Y19" s="82"/>
      <c r="Z19" s="17"/>
    </row>
    <row r="20" spans="1:26" ht="15.75" thickBot="1">
      <c r="A20" s="38" t="s">
        <v>62</v>
      </c>
      <c r="B20" s="39">
        <v>0</v>
      </c>
      <c r="C20" s="21">
        <v>5</v>
      </c>
      <c r="D20" s="21">
        <v>5</v>
      </c>
      <c r="E20" s="40">
        <v>0</v>
      </c>
      <c r="F20" s="34"/>
      <c r="G20" s="158" t="s">
        <v>14</v>
      </c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60"/>
      <c r="T20" s="152">
        <f>C19*B19+C20*B20+C23*B23</f>
        <v>0</v>
      </c>
      <c r="U20" s="153"/>
      <c r="V20" s="153"/>
      <c r="W20" s="154"/>
      <c r="X20" s="82"/>
      <c r="Y20" s="82"/>
      <c r="Z20" s="17"/>
    </row>
    <row r="21" spans="1:26" ht="15.75" thickBot="1">
      <c r="A21" s="38" t="s">
        <v>63</v>
      </c>
      <c r="B21" s="39">
        <v>0</v>
      </c>
      <c r="C21" s="21">
        <v>0</v>
      </c>
      <c r="D21" s="21">
        <v>10</v>
      </c>
      <c r="E21" s="40">
        <v>0</v>
      </c>
      <c r="F21" s="34"/>
      <c r="G21" s="158" t="s">
        <v>16</v>
      </c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60"/>
      <c r="T21" s="152">
        <f>D19*B19+D20*B20+D21*B21+D22*B22+D23*B23+B24*D24</f>
        <v>0</v>
      </c>
      <c r="U21" s="153"/>
      <c r="V21" s="153"/>
      <c r="W21" s="154"/>
      <c r="X21" s="81"/>
      <c r="Y21" s="81"/>
      <c r="Z21" s="19"/>
    </row>
    <row r="22" spans="1:26" ht="15.75" thickBot="1">
      <c r="A22" s="38" t="s">
        <v>64</v>
      </c>
      <c r="B22" s="39">
        <v>0</v>
      </c>
      <c r="C22" s="21">
        <v>0</v>
      </c>
      <c r="D22" s="21">
        <v>6</v>
      </c>
      <c r="E22" s="40">
        <v>2</v>
      </c>
      <c r="F22" s="14"/>
      <c r="G22" s="158" t="s">
        <v>19</v>
      </c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60"/>
      <c r="T22" s="152">
        <f>IF((E22*B22+E23*B23)&lt;49,E22*B22+E23*B23,"ЛОЖЬ")</f>
        <v>0</v>
      </c>
      <c r="U22" s="153"/>
      <c r="V22" s="153"/>
      <c r="W22" s="154"/>
      <c r="X22" s="81"/>
      <c r="Y22" s="81"/>
      <c r="Z22" s="3"/>
    </row>
    <row r="23" spans="1:26" ht="15.75" thickBot="1">
      <c r="A23" s="128" t="s">
        <v>65</v>
      </c>
      <c r="B23" s="129">
        <v>0</v>
      </c>
      <c r="C23" s="83">
        <v>2</v>
      </c>
      <c r="D23" s="83">
        <v>2</v>
      </c>
      <c r="E23" s="130">
        <v>3</v>
      </c>
      <c r="F23" s="14"/>
      <c r="G23" s="158" t="s">
        <v>86</v>
      </c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60"/>
      <c r="T23" s="152">
        <f>IF((E24*B24)&lt;49,E24*B24,"ЛОЖЬ")</f>
        <v>0</v>
      </c>
      <c r="U23" s="153"/>
      <c r="V23" s="153"/>
      <c r="W23" s="154"/>
      <c r="X23" s="81"/>
      <c r="Y23" s="81"/>
      <c r="Z23" s="3"/>
    </row>
    <row r="24" spans="1:26" ht="15.75" thickBot="1">
      <c r="A24" s="135" t="s">
        <v>89</v>
      </c>
      <c r="B24" s="136">
        <v>0</v>
      </c>
      <c r="C24" s="56">
        <v>0</v>
      </c>
      <c r="D24" s="56">
        <v>6</v>
      </c>
      <c r="E24" s="57">
        <v>2</v>
      </c>
      <c r="F24" s="14"/>
      <c r="G24" s="158" t="s">
        <v>54</v>
      </c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60"/>
      <c r="T24" s="152">
        <f>B14</f>
        <v>0</v>
      </c>
      <c r="U24" s="153"/>
      <c r="V24" s="153"/>
      <c r="W24" s="154"/>
      <c r="X24" s="81"/>
      <c r="Y24" s="81"/>
      <c r="Z24" s="3"/>
    </row>
    <row r="25" spans="1:26" ht="15.75" thickBot="1">
      <c r="A25" s="112" t="s">
        <v>70</v>
      </c>
      <c r="B25" s="127">
        <v>0</v>
      </c>
      <c r="C25" s="241" t="s">
        <v>73</v>
      </c>
      <c r="D25" s="242"/>
      <c r="E25" s="243"/>
      <c r="F25" s="14"/>
      <c r="G25" s="158" t="s">
        <v>91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60"/>
      <c r="T25" s="152">
        <f>B15*128</f>
        <v>0</v>
      </c>
      <c r="U25" s="153"/>
      <c r="V25" s="153"/>
      <c r="W25" s="154"/>
      <c r="X25" s="43"/>
      <c r="Y25" s="43"/>
      <c r="Z25" s="3"/>
    </row>
    <row r="26" spans="1:26" ht="16.5" thickBot="1">
      <c r="A26" s="113" t="s">
        <v>71</v>
      </c>
      <c r="B26" s="114">
        <v>1</v>
      </c>
      <c r="C26" s="238" t="s">
        <v>72</v>
      </c>
      <c r="D26" s="239"/>
      <c r="E26" s="240"/>
      <c r="F26" s="14"/>
      <c r="G26" s="158" t="s">
        <v>38</v>
      </c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60"/>
      <c r="T26" s="170">
        <f>16*B11-(SUM(B19:B24)+B14+B15)</f>
        <v>16</v>
      </c>
      <c r="U26" s="171">
        <f>16*K13-(SUM(K17:K30)+K32)</f>
        <v>0</v>
      </c>
      <c r="V26" s="171">
        <f>16*L13-(SUM(L17:L30)+L32)</f>
        <v>0</v>
      </c>
      <c r="W26" s="172">
        <f>16*M13-(SUM(M17:M30)+M32)</f>
        <v>0</v>
      </c>
      <c r="X26" s="43"/>
      <c r="Y26" s="43"/>
      <c r="Z26" s="3"/>
    </row>
    <row r="27" spans="1:26" ht="15.75">
      <c r="A27" s="112" t="s">
        <v>13</v>
      </c>
      <c r="B27" s="126"/>
      <c r="C27" s="232"/>
      <c r="D27" s="233"/>
      <c r="E27" s="234"/>
      <c r="F27" s="14"/>
      <c r="G27" s="231" t="str">
        <f>IF((E22*B22+E23*B23)&lt;49,"  ","Не более 48 портов СТА!!!")</f>
        <v xml:space="preserve">  </v>
      </c>
      <c r="H27" s="231"/>
      <c r="I27" s="231"/>
      <c r="J27" s="231"/>
      <c r="K27" s="231"/>
      <c r="L27" s="231"/>
      <c r="M27" s="231"/>
      <c r="N27" s="231"/>
      <c r="O27" s="231"/>
      <c r="P27" s="42"/>
      <c r="Q27" s="42"/>
      <c r="R27" s="42"/>
      <c r="S27" s="42"/>
      <c r="T27" s="42"/>
      <c r="U27" s="42"/>
      <c r="V27" s="42"/>
      <c r="W27" s="42"/>
      <c r="X27" s="3"/>
      <c r="Y27" s="42"/>
      <c r="Z27" s="42"/>
    </row>
    <row r="28" spans="1:26" ht="15">
      <c r="A28" s="25" t="s">
        <v>15</v>
      </c>
      <c r="B28" s="44">
        <v>0</v>
      </c>
      <c r="C28" s="164" t="s">
        <v>96</v>
      </c>
      <c r="D28" s="165"/>
      <c r="E28" s="166"/>
      <c r="F28" s="14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3"/>
      <c r="Y28" s="42"/>
      <c r="Z28" s="42"/>
    </row>
    <row r="29" spans="1:26" ht="18">
      <c r="A29" s="20" t="s">
        <v>17</v>
      </c>
      <c r="B29" s="44">
        <v>0</v>
      </c>
      <c r="C29" s="212" t="s">
        <v>18</v>
      </c>
      <c r="D29" s="229"/>
      <c r="E29" s="230"/>
      <c r="F29" s="45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3"/>
      <c r="Y29" s="42"/>
      <c r="Z29" s="42"/>
    </row>
    <row r="30" spans="1:26" ht="18">
      <c r="A30" s="20" t="s">
        <v>20</v>
      </c>
      <c r="B30" s="44">
        <v>0</v>
      </c>
      <c r="C30" s="212" t="s">
        <v>18</v>
      </c>
      <c r="D30" s="229"/>
      <c r="E30" s="230"/>
      <c r="F30" s="45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3"/>
      <c r="Y30" s="42"/>
      <c r="Z30" s="42"/>
    </row>
    <row r="31" spans="1:26" ht="18">
      <c r="A31" s="89" t="s">
        <v>21</v>
      </c>
      <c r="B31" s="44">
        <v>0</v>
      </c>
      <c r="C31" s="212" t="s">
        <v>22</v>
      </c>
      <c r="D31" s="229"/>
      <c r="E31" s="230"/>
      <c r="F31" s="45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3"/>
      <c r="Y31" s="42"/>
      <c r="Z31" s="42"/>
    </row>
    <row r="32" spans="1:26" ht="18.75" thickBot="1">
      <c r="A32" s="115" t="s">
        <v>27</v>
      </c>
      <c r="B32" s="116">
        <v>0</v>
      </c>
      <c r="C32" s="117" t="s">
        <v>95</v>
      </c>
      <c r="D32" s="118"/>
      <c r="E32" s="119"/>
      <c r="F32" s="45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3"/>
      <c r="Y32" s="42"/>
      <c r="Z32" s="42"/>
    </row>
    <row r="33" spans="1:26" ht="18.75" customHeight="1">
      <c r="A33" s="120" t="s">
        <v>39</v>
      </c>
      <c r="B33" s="46">
        <v>0</v>
      </c>
      <c r="C33" s="121" t="s">
        <v>93</v>
      </c>
      <c r="D33" s="122"/>
      <c r="E33" s="123"/>
      <c r="F33" s="45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3"/>
      <c r="Y33" s="42"/>
      <c r="Z33" s="42"/>
    </row>
    <row r="34" spans="1:26" ht="18" customHeight="1" thickBot="1">
      <c r="A34" s="102" t="s">
        <v>40</v>
      </c>
      <c r="B34" s="41">
        <v>0</v>
      </c>
      <c r="C34" s="48" t="s">
        <v>94</v>
      </c>
      <c r="D34" s="49"/>
      <c r="E34" s="50"/>
      <c r="F34" s="45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3"/>
      <c r="Y34" s="42"/>
      <c r="Z34" s="42"/>
    </row>
    <row r="35" spans="1:26" ht="24" customHeight="1">
      <c r="A35" s="125" t="s">
        <v>41</v>
      </c>
      <c r="B35" s="46">
        <v>0</v>
      </c>
      <c r="C35" s="167" t="s">
        <v>42</v>
      </c>
      <c r="D35" s="168"/>
      <c r="E35" s="169"/>
      <c r="F35" s="3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3"/>
      <c r="Y35" s="42"/>
      <c r="Z35" s="42"/>
    </row>
    <row r="36" spans="1:26" ht="25.5" customHeight="1" thickBot="1">
      <c r="A36" s="100" t="s">
        <v>104</v>
      </c>
      <c r="B36" s="101">
        <v>0</v>
      </c>
      <c r="C36" s="161" t="s">
        <v>105</v>
      </c>
      <c r="D36" s="162"/>
      <c r="E36" s="163"/>
      <c r="F36" s="3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3"/>
      <c r="Y36" s="42"/>
      <c r="Z36" s="42"/>
    </row>
    <row r="37" spans="1:26" ht="25.5" customHeight="1">
      <c r="A37" s="124" t="s">
        <v>52</v>
      </c>
      <c r="B37" s="109">
        <v>0</v>
      </c>
      <c r="C37" s="235" t="s">
        <v>48</v>
      </c>
      <c r="D37" s="236"/>
      <c r="E37" s="237"/>
      <c r="F37" s="3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3"/>
      <c r="Y37" s="42"/>
      <c r="Z37" s="42"/>
    </row>
    <row r="38" spans="1:26" ht="27.75" customHeight="1" thickBot="1">
      <c r="A38" s="104" t="s">
        <v>53</v>
      </c>
      <c r="B38" s="103">
        <v>0</v>
      </c>
      <c r="C38" s="174" t="s">
        <v>49</v>
      </c>
      <c r="D38" s="175"/>
      <c r="E38" s="176"/>
      <c r="F38" s="3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3"/>
      <c r="Y38" s="42"/>
      <c r="Z38" s="42"/>
    </row>
    <row r="39" spans="1:26" ht="18.75" thickBot="1">
      <c r="A39" s="144"/>
      <c r="B39" s="150" t="str">
        <f>IF((SUM(B19:B24)+B14+B15)&lt;16,"ВЕРНО",IF((SUM(B19:B24)+B14+B15)&lt;32,"ВЕРНО",IF(SUM(B19:B24)&gt;48,"НЕПРАВИЛЬНАЯ КОНФИГУРАЦИЯ!!!","ВЕРНО")))</f>
        <v>ВЕРНО</v>
      </c>
      <c r="C39" s="51"/>
      <c r="D39" s="52"/>
      <c r="E39" s="52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8">
      <c r="A40" s="3"/>
      <c r="B40" s="88" t="str">
        <f>IF((B14+B15+B16)&lt;3," ","НЕПРАВИЛЬНАЯ КОНФИГУРАЦИЯ")</f>
        <v xml:space="preserve"> </v>
      </c>
      <c r="C40" s="80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53"/>
      <c r="T40" s="53"/>
      <c r="U40" s="53"/>
      <c r="V40" s="53"/>
      <c r="W40" s="53"/>
      <c r="X40" s="53"/>
      <c r="Y40" s="53"/>
      <c r="Z40" s="3"/>
    </row>
    <row r="41" spans="1:26" ht="16.5" customHeight="1">
      <c r="A41" s="80"/>
      <c r="B41" s="3"/>
      <c r="C41" s="3"/>
      <c r="D41" s="3"/>
      <c r="E41" s="3"/>
      <c r="F41" s="14"/>
      <c r="G41" s="14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6.5" thickBot="1">
      <c r="A42" s="151" t="s">
        <v>112</v>
      </c>
      <c r="B42" s="43"/>
      <c r="C42" s="43"/>
      <c r="D42" s="43"/>
      <c r="E42" s="43"/>
      <c r="F42" s="14"/>
      <c r="G42" s="14"/>
      <c r="H42" s="54"/>
      <c r="I42" s="54"/>
      <c r="J42" s="54"/>
      <c r="K42" s="3"/>
      <c r="L42" s="3"/>
      <c r="M42" s="3"/>
      <c r="N42" s="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3"/>
    </row>
    <row r="43" spans="1:26" ht="16.5" thickBot="1">
      <c r="A43" s="55" t="s">
        <v>23</v>
      </c>
      <c r="B43" s="57" t="s">
        <v>24</v>
      </c>
      <c r="C43" s="184" t="s">
        <v>25</v>
      </c>
      <c r="D43" s="185"/>
      <c r="E43" s="186"/>
      <c r="F43" s="14"/>
      <c r="G43" s="14"/>
      <c r="H43" s="58"/>
      <c r="I43" s="58"/>
      <c r="J43" s="58"/>
      <c r="K43" s="3"/>
      <c r="L43" s="3"/>
      <c r="M43" s="3"/>
      <c r="N43" s="3"/>
      <c r="O43" s="58"/>
      <c r="P43" s="53"/>
      <c r="Q43" s="53"/>
      <c r="R43" s="53"/>
      <c r="S43" s="14"/>
      <c r="T43" s="14"/>
      <c r="U43" s="14"/>
      <c r="V43" s="3"/>
      <c r="W43" s="3"/>
      <c r="X43" s="3"/>
      <c r="Y43" s="3"/>
      <c r="Z43" s="3"/>
    </row>
    <row r="44" spans="1:26" ht="27" customHeight="1" thickBot="1">
      <c r="A44" s="131" t="s">
        <v>84</v>
      </c>
      <c r="B44" s="132">
        <v>0</v>
      </c>
      <c r="C44" s="181" t="s">
        <v>85</v>
      </c>
      <c r="D44" s="182"/>
      <c r="E44" s="183"/>
      <c r="F44" s="14"/>
      <c r="G44" s="14"/>
      <c r="H44" s="58"/>
      <c r="I44" s="58"/>
      <c r="J44" s="58"/>
      <c r="K44" s="3"/>
      <c r="L44" s="3"/>
      <c r="M44" s="3"/>
      <c r="N44" s="3"/>
      <c r="O44" s="58"/>
      <c r="P44" s="53"/>
      <c r="Q44" s="53"/>
      <c r="R44" s="53"/>
      <c r="S44" s="14"/>
      <c r="T44" s="14"/>
      <c r="U44" s="14"/>
      <c r="V44" s="60"/>
      <c r="W44" s="60"/>
      <c r="X44" s="60"/>
      <c r="Y44" s="60"/>
      <c r="Z44" s="3"/>
    </row>
    <row r="45" spans="1:26" ht="27.75" customHeight="1">
      <c r="A45" s="59" t="s">
        <v>76</v>
      </c>
      <c r="B45" s="46">
        <v>0</v>
      </c>
      <c r="C45" s="196" t="s">
        <v>78</v>
      </c>
      <c r="D45" s="197"/>
      <c r="E45" s="198"/>
      <c r="F45" s="14"/>
      <c r="G45" s="14"/>
      <c r="H45" s="58"/>
      <c r="I45" s="58"/>
      <c r="J45" s="58"/>
      <c r="K45" s="3"/>
      <c r="L45" s="3"/>
      <c r="M45" s="3"/>
      <c r="N45" s="3"/>
      <c r="O45" s="58"/>
      <c r="P45" s="53"/>
      <c r="Q45" s="53"/>
      <c r="R45" s="53"/>
      <c r="S45" s="14"/>
      <c r="T45" s="14"/>
      <c r="U45" s="14"/>
      <c r="V45" s="60"/>
      <c r="W45" s="60"/>
      <c r="X45" s="60"/>
      <c r="Y45" s="60"/>
      <c r="Z45" s="3"/>
    </row>
    <row r="46" spans="1:26" ht="24.75" customHeight="1">
      <c r="A46" s="107" t="s">
        <v>77</v>
      </c>
      <c r="B46" s="61">
        <v>0</v>
      </c>
      <c r="C46" s="190" t="s">
        <v>79</v>
      </c>
      <c r="D46" s="191"/>
      <c r="E46" s="192"/>
      <c r="F46" s="14"/>
      <c r="G46" s="14"/>
      <c r="H46" s="58"/>
      <c r="I46" s="58"/>
      <c r="J46" s="54"/>
      <c r="K46" s="3"/>
      <c r="L46" s="3"/>
      <c r="M46" s="3"/>
      <c r="N46" s="3"/>
      <c r="O46" s="54"/>
      <c r="P46" s="53"/>
      <c r="Q46" s="53"/>
      <c r="R46" s="53"/>
      <c r="S46" s="30"/>
      <c r="T46" s="30"/>
      <c r="U46" s="30"/>
      <c r="V46" s="30"/>
      <c r="W46" s="30"/>
      <c r="X46" s="30"/>
      <c r="Y46" s="60"/>
      <c r="Z46" s="3"/>
    </row>
    <row r="47" spans="1:26" ht="26.25" customHeight="1">
      <c r="A47" s="62" t="s">
        <v>83</v>
      </c>
      <c r="B47" s="109">
        <v>0</v>
      </c>
      <c r="C47" s="190" t="s">
        <v>82</v>
      </c>
      <c r="D47" s="191"/>
      <c r="E47" s="192"/>
      <c r="F47" s="14"/>
      <c r="G47" s="14"/>
      <c r="H47" s="54"/>
      <c r="I47" s="54"/>
      <c r="J47" s="58"/>
      <c r="K47" s="3"/>
      <c r="L47" s="3"/>
      <c r="M47" s="3"/>
      <c r="N47" s="3"/>
      <c r="O47" s="58"/>
      <c r="P47" s="53"/>
      <c r="Q47" s="53"/>
      <c r="R47" s="53"/>
      <c r="S47" s="69"/>
      <c r="T47" s="69"/>
      <c r="U47" s="69"/>
      <c r="V47" s="3"/>
      <c r="W47" s="3"/>
      <c r="X47" s="3"/>
      <c r="Y47" s="3"/>
      <c r="Z47" s="30"/>
    </row>
    <row r="48" spans="1:26" ht="27" customHeight="1" thickBot="1">
      <c r="A48" s="111" t="s">
        <v>80</v>
      </c>
      <c r="B48" s="41">
        <v>0</v>
      </c>
      <c r="C48" s="180" t="s">
        <v>81</v>
      </c>
      <c r="D48" s="156"/>
      <c r="E48" s="157"/>
      <c r="F48" s="14"/>
      <c r="G48" s="14"/>
      <c r="H48" s="54"/>
      <c r="I48" s="54"/>
      <c r="J48" s="58"/>
      <c r="K48" s="3"/>
      <c r="L48" s="3"/>
      <c r="M48" s="3"/>
      <c r="N48" s="3"/>
      <c r="O48" s="58"/>
      <c r="P48" s="53"/>
      <c r="Q48" s="53"/>
      <c r="R48" s="53"/>
      <c r="S48" s="69"/>
      <c r="T48" s="69"/>
      <c r="U48" s="69"/>
      <c r="V48" s="105"/>
      <c r="W48" s="105"/>
      <c r="X48" s="105"/>
      <c r="Y48" s="105"/>
      <c r="Z48" s="30"/>
    </row>
    <row r="49" spans="1:26" ht="27" customHeight="1">
      <c r="A49" s="59" t="s">
        <v>107</v>
      </c>
      <c r="B49" s="46">
        <v>0</v>
      </c>
      <c r="C49" s="196" t="s">
        <v>109</v>
      </c>
      <c r="D49" s="197"/>
      <c r="E49" s="198"/>
      <c r="F49" s="14"/>
      <c r="G49" s="14"/>
      <c r="H49" s="54"/>
      <c r="I49" s="54"/>
      <c r="J49" s="58"/>
      <c r="K49" s="3"/>
      <c r="L49" s="3"/>
      <c r="M49" s="3"/>
      <c r="N49" s="3"/>
      <c r="O49" s="58"/>
      <c r="P49" s="53"/>
      <c r="Q49" s="53"/>
      <c r="R49" s="53"/>
      <c r="S49" s="69"/>
      <c r="T49" s="69"/>
      <c r="U49" s="69"/>
      <c r="V49" s="105"/>
      <c r="W49" s="105"/>
      <c r="X49" s="105"/>
      <c r="Y49" s="105"/>
      <c r="Z49" s="30"/>
    </row>
    <row r="50" spans="1:26" ht="27" customHeight="1" thickBot="1">
      <c r="A50" s="111" t="s">
        <v>108</v>
      </c>
      <c r="B50" s="41">
        <v>0</v>
      </c>
      <c r="C50" s="180" t="s">
        <v>110</v>
      </c>
      <c r="D50" s="156"/>
      <c r="E50" s="157"/>
      <c r="F50" s="14"/>
      <c r="G50" s="14"/>
      <c r="H50" s="54"/>
      <c r="I50" s="54"/>
      <c r="J50" s="58"/>
      <c r="K50" s="3"/>
      <c r="L50" s="3"/>
      <c r="M50" s="3"/>
      <c r="N50" s="3"/>
      <c r="O50" s="58"/>
      <c r="P50" s="53"/>
      <c r="Q50" s="53"/>
      <c r="R50" s="53"/>
      <c r="S50" s="69"/>
      <c r="T50" s="69"/>
      <c r="U50" s="69"/>
      <c r="V50" s="105"/>
      <c r="W50" s="105"/>
      <c r="X50" s="105"/>
      <c r="Y50" s="105"/>
      <c r="Z50" s="30"/>
    </row>
    <row r="51" spans="1:26" ht="27" customHeight="1">
      <c r="A51" s="137" t="s">
        <v>87</v>
      </c>
      <c r="B51" s="138">
        <v>0</v>
      </c>
      <c r="C51" s="202" t="s">
        <v>88</v>
      </c>
      <c r="D51" s="203"/>
      <c r="E51" s="204"/>
      <c r="F51" s="14"/>
      <c r="G51" s="14"/>
      <c r="H51" s="54"/>
      <c r="I51" s="54"/>
      <c r="J51" s="58"/>
      <c r="K51" s="3"/>
      <c r="L51" s="3"/>
      <c r="M51" s="3"/>
      <c r="N51" s="3"/>
      <c r="O51" s="58"/>
      <c r="P51" s="53"/>
      <c r="Q51" s="53"/>
      <c r="R51" s="53"/>
      <c r="S51" s="69"/>
      <c r="T51" s="69"/>
      <c r="U51" s="69"/>
      <c r="V51" s="105"/>
      <c r="W51" s="105"/>
      <c r="X51" s="105"/>
      <c r="Y51" s="105"/>
      <c r="Z51" s="30"/>
    </row>
    <row r="52" spans="1:26" ht="27" customHeight="1" thickBot="1">
      <c r="A52" s="111" t="s">
        <v>100</v>
      </c>
      <c r="B52" s="41">
        <v>0</v>
      </c>
      <c r="C52" s="199" t="s">
        <v>92</v>
      </c>
      <c r="D52" s="200"/>
      <c r="E52" s="201"/>
      <c r="F52" s="14"/>
      <c r="G52" s="14"/>
      <c r="H52" s="54"/>
      <c r="I52" s="54"/>
      <c r="J52" s="58"/>
      <c r="K52" s="3"/>
      <c r="L52" s="3"/>
      <c r="M52" s="3"/>
      <c r="N52" s="3"/>
      <c r="O52" s="58"/>
      <c r="P52" s="53"/>
      <c r="Q52" s="53"/>
      <c r="R52" s="53"/>
      <c r="S52" s="69"/>
      <c r="T52" s="69"/>
      <c r="U52" s="69"/>
      <c r="V52" s="105"/>
      <c r="W52" s="105"/>
      <c r="X52" s="105"/>
      <c r="Y52" s="105"/>
      <c r="Z52" s="30"/>
    </row>
    <row r="53" spans="1:26" ht="24" customHeight="1">
      <c r="A53" s="110" t="s">
        <v>50</v>
      </c>
      <c r="B53" s="61">
        <v>0</v>
      </c>
      <c r="C53" s="177" t="s">
        <v>56</v>
      </c>
      <c r="D53" s="178"/>
      <c r="E53" s="179"/>
      <c r="F53" s="14"/>
      <c r="G53" s="14"/>
      <c r="H53" s="54"/>
      <c r="I53" s="54"/>
      <c r="J53" s="58"/>
      <c r="K53" s="3"/>
      <c r="L53" s="3"/>
      <c r="M53" s="3"/>
      <c r="N53" s="3"/>
      <c r="O53" s="58"/>
      <c r="P53" s="53"/>
      <c r="Q53" s="53"/>
      <c r="R53" s="53"/>
      <c r="S53" s="69"/>
      <c r="T53" s="69"/>
      <c r="U53" s="69"/>
      <c r="V53" s="105"/>
      <c r="W53" s="105"/>
      <c r="X53" s="105"/>
      <c r="Y53" s="105"/>
      <c r="Z53" s="30"/>
    </row>
    <row r="54" spans="1:26" ht="24" customHeight="1">
      <c r="A54" s="66" t="s">
        <v>58</v>
      </c>
      <c r="B54" s="39">
        <v>0</v>
      </c>
      <c r="C54" s="205" t="s">
        <v>57</v>
      </c>
      <c r="D54" s="206"/>
      <c r="E54" s="207"/>
      <c r="F54" s="14"/>
      <c r="G54" s="14"/>
      <c r="H54" s="54"/>
      <c r="I54" s="54"/>
      <c r="J54" s="58"/>
      <c r="K54" s="3"/>
      <c r="L54" s="3"/>
      <c r="M54" s="3"/>
      <c r="N54" s="3"/>
      <c r="O54" s="58"/>
      <c r="P54" s="53"/>
      <c r="Q54" s="53"/>
      <c r="R54" s="53"/>
      <c r="S54" s="69"/>
      <c r="T54" s="69"/>
      <c r="U54" s="69"/>
      <c r="V54" s="105"/>
      <c r="W54" s="105"/>
      <c r="X54" s="105"/>
      <c r="Y54" s="105"/>
      <c r="Z54" s="30"/>
    </row>
    <row r="55" spans="1:26" ht="18" customHeight="1">
      <c r="A55" s="66" t="s">
        <v>74</v>
      </c>
      <c r="B55" s="39">
        <v>0</v>
      </c>
      <c r="C55" s="67" t="s">
        <v>75</v>
      </c>
      <c r="D55" s="68"/>
      <c r="E55" s="47"/>
      <c r="F55" s="14"/>
      <c r="G55" s="14"/>
      <c r="H55" s="58"/>
      <c r="I55" s="58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69"/>
    </row>
    <row r="56" spans="1:26" ht="18" customHeight="1">
      <c r="A56" s="66" t="s">
        <v>46</v>
      </c>
      <c r="B56" s="39">
        <v>0</v>
      </c>
      <c r="C56" s="67" t="s">
        <v>47</v>
      </c>
      <c r="D56" s="68"/>
      <c r="E56" s="47"/>
      <c r="F56" s="14"/>
      <c r="G56" s="14"/>
      <c r="H56" s="58"/>
      <c r="I56" s="58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69"/>
    </row>
    <row r="57" spans="1:26" ht="15.75">
      <c r="A57" s="66" t="s">
        <v>51</v>
      </c>
      <c r="B57" s="39">
        <v>0</v>
      </c>
      <c r="C57" s="63" t="s">
        <v>35</v>
      </c>
      <c r="D57" s="64"/>
      <c r="E57" s="65"/>
      <c r="F57" s="14"/>
      <c r="G57" s="14"/>
      <c r="H57" s="58"/>
      <c r="I57" s="58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69"/>
    </row>
    <row r="58" spans="1:26" ht="22.5" customHeight="1">
      <c r="A58" s="97" t="s">
        <v>43</v>
      </c>
      <c r="B58" s="98">
        <v>0</v>
      </c>
      <c r="C58" s="187" t="s">
        <v>44</v>
      </c>
      <c r="D58" s="188"/>
      <c r="E58" s="189"/>
      <c r="F58" s="14"/>
      <c r="G58" s="14"/>
      <c r="H58" s="14"/>
      <c r="I58" s="14"/>
      <c r="J58" s="14"/>
      <c r="K58" s="3"/>
      <c r="L58" s="3"/>
      <c r="M58" s="3"/>
      <c r="N58" s="3"/>
      <c r="O58" s="14"/>
      <c r="P58" s="53"/>
      <c r="Q58" s="53"/>
      <c r="R58" s="53"/>
      <c r="S58" s="69"/>
      <c r="T58" s="69"/>
      <c r="U58" s="69"/>
      <c r="V58" s="69"/>
      <c r="W58" s="69"/>
      <c r="X58" s="69"/>
      <c r="Y58" s="69"/>
      <c r="Z58" s="69"/>
    </row>
    <row r="59" spans="1:26" ht="22.5" customHeight="1">
      <c r="A59" s="108" t="s">
        <v>59</v>
      </c>
      <c r="B59" s="98">
        <v>0</v>
      </c>
      <c r="C59" s="193" t="s">
        <v>60</v>
      </c>
      <c r="D59" s="194"/>
      <c r="E59" s="195"/>
      <c r="F59" s="14"/>
      <c r="G59" s="14"/>
      <c r="H59" s="14"/>
      <c r="I59" s="14"/>
      <c r="J59" s="14"/>
      <c r="K59" s="3"/>
      <c r="L59" s="3"/>
      <c r="M59" s="3"/>
      <c r="N59" s="3"/>
      <c r="O59" s="14"/>
      <c r="P59" s="53"/>
      <c r="Q59" s="53"/>
      <c r="R59" s="53"/>
      <c r="S59" s="69"/>
      <c r="T59" s="69"/>
      <c r="U59" s="69"/>
      <c r="V59" s="69"/>
      <c r="W59" s="69"/>
      <c r="X59" s="69"/>
      <c r="Y59" s="69"/>
      <c r="Z59" s="69"/>
    </row>
    <row r="60" spans="1:26" ht="17.25" customHeight="1">
      <c r="A60" s="70" t="s">
        <v>45</v>
      </c>
      <c r="B60" s="39">
        <v>0</v>
      </c>
      <c r="C60" s="71" t="s">
        <v>26</v>
      </c>
      <c r="D60" s="72"/>
      <c r="E60" s="73"/>
      <c r="F60" s="14"/>
      <c r="G60" s="14"/>
      <c r="H60" s="14"/>
      <c r="I60" s="14"/>
      <c r="J60" s="14"/>
      <c r="K60" s="3"/>
      <c r="L60" s="3"/>
      <c r="M60" s="3"/>
      <c r="N60" s="3"/>
      <c r="O60" s="14"/>
      <c r="P60" s="53"/>
      <c r="Q60" s="53"/>
      <c r="R60" s="53"/>
      <c r="S60" s="69"/>
      <c r="T60" s="69"/>
      <c r="U60" s="69"/>
      <c r="V60" s="69"/>
      <c r="W60" s="69"/>
      <c r="X60" s="69"/>
      <c r="Y60" s="69"/>
      <c r="Z60" s="69"/>
    </row>
    <row r="61" spans="1:26" ht="16.5" thickBot="1">
      <c r="A61" s="62" t="s">
        <v>28</v>
      </c>
      <c r="B61" s="41">
        <v>0</v>
      </c>
      <c r="C61" s="145" t="s">
        <v>29</v>
      </c>
      <c r="D61" s="146">
        <v>10</v>
      </c>
      <c r="E61" s="143" t="s">
        <v>30</v>
      </c>
      <c r="F61" s="14"/>
      <c r="G61" s="74"/>
      <c r="H61" s="74"/>
      <c r="I61" s="74"/>
      <c r="J61" s="74"/>
      <c r="K61" s="74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</row>
    <row r="62" spans="1:26" ht="15">
      <c r="A62" s="3"/>
      <c r="B62" s="76"/>
      <c r="C62" s="77"/>
      <c r="D62" s="78"/>
      <c r="E62" s="77"/>
      <c r="F62" s="3"/>
      <c r="G62" s="3"/>
      <c r="H62" s="3"/>
      <c r="I62" s="3"/>
      <c r="J62" s="3"/>
      <c r="K62" s="3"/>
      <c r="L62" s="75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">
      <c r="A63" s="43"/>
      <c r="B63" s="3"/>
      <c r="C63" s="3"/>
      <c r="D63" s="3"/>
      <c r="E63" s="3"/>
      <c r="F63" s="3"/>
      <c r="G63" s="3"/>
      <c r="H63" s="3"/>
      <c r="I63" s="3"/>
      <c r="J63" s="3"/>
      <c r="K63" s="3"/>
      <c r="L63" s="75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8">
      <c r="A64" s="3"/>
      <c r="B64" s="43"/>
      <c r="C64" s="43"/>
      <c r="D64" s="43"/>
      <c r="E64" s="43"/>
      <c r="F64" s="43"/>
      <c r="G64" s="15"/>
      <c r="H64" s="43"/>
      <c r="I64" s="43"/>
      <c r="J64" s="43"/>
      <c r="K64" s="43"/>
      <c r="L64" s="43"/>
      <c r="M64" s="14"/>
      <c r="N64" s="43"/>
      <c r="O64" s="43"/>
      <c r="P64" s="14"/>
      <c r="Q64" s="14"/>
      <c r="R64" s="14"/>
      <c r="S64" s="14"/>
      <c r="T64" s="3"/>
      <c r="U64" s="79"/>
      <c r="V64" s="173"/>
      <c r="W64" s="173"/>
      <c r="X64" s="173"/>
      <c r="Y64" s="173"/>
      <c r="Z64" s="173"/>
    </row>
    <row r="65" spans="1:26" ht="18">
      <c r="A65" s="80"/>
      <c r="B65" s="80"/>
      <c r="C65" s="80"/>
      <c r="D65" s="80"/>
      <c r="E65" s="80"/>
      <c r="F65" s="43"/>
      <c r="G65" s="15"/>
      <c r="H65" s="43"/>
      <c r="I65" s="43"/>
      <c r="J65" s="43"/>
      <c r="K65" s="43"/>
      <c r="L65" s="43"/>
      <c r="M65" s="14"/>
      <c r="N65" s="43"/>
      <c r="O65" s="43"/>
      <c r="P65" s="14"/>
      <c r="Q65" s="14"/>
      <c r="R65" s="14"/>
      <c r="S65" s="14"/>
      <c r="T65" s="3"/>
      <c r="U65" s="79"/>
      <c r="V65" s="173"/>
      <c r="W65" s="173"/>
      <c r="X65" s="173"/>
      <c r="Y65" s="173"/>
      <c r="Z65" s="173"/>
    </row>
  </sheetData>
  <sheetProtection algorithmName="SHA-512" hashValue="gnIVhfjdH+Hf4eQ38er9mnOu/xNzUCuDGWNNFGQ7eN8CBfYuXcppNAd3T7gV9sepHUzcHhm0+6WGQu92PqcNKA==" saltValue="1e/VbmyGQsZaktGhHh0Acg==" spinCount="100000" sheet="1" objects="1" scenarios="1"/>
  <mergeCells count="58">
    <mergeCell ref="C50:E50"/>
    <mergeCell ref="C31:E31"/>
    <mergeCell ref="G27:O27"/>
    <mergeCell ref="G26:S26"/>
    <mergeCell ref="C27:E27"/>
    <mergeCell ref="C37:E37"/>
    <mergeCell ref="C26:E26"/>
    <mergeCell ref="C30:E30"/>
    <mergeCell ref="C29:E29"/>
    <mergeCell ref="L2:Y2"/>
    <mergeCell ref="L3:Y3"/>
    <mergeCell ref="C11:E11"/>
    <mergeCell ref="A5:Q5"/>
    <mergeCell ref="C16:E16"/>
    <mergeCell ref="R11:T11"/>
    <mergeCell ref="C14:E14"/>
    <mergeCell ref="C15:E15"/>
    <mergeCell ref="I7:Y7"/>
    <mergeCell ref="B7:C7"/>
    <mergeCell ref="C10:E10"/>
    <mergeCell ref="C12:E12"/>
    <mergeCell ref="C13:E13"/>
    <mergeCell ref="V65:Z65"/>
    <mergeCell ref="C38:E38"/>
    <mergeCell ref="C53:E53"/>
    <mergeCell ref="C48:E48"/>
    <mergeCell ref="C44:E44"/>
    <mergeCell ref="C43:E43"/>
    <mergeCell ref="C58:E58"/>
    <mergeCell ref="C47:E47"/>
    <mergeCell ref="C59:E59"/>
    <mergeCell ref="C45:E45"/>
    <mergeCell ref="C52:E52"/>
    <mergeCell ref="C51:E51"/>
    <mergeCell ref="V64:Z64"/>
    <mergeCell ref="C54:E54"/>
    <mergeCell ref="C46:E46"/>
    <mergeCell ref="C49:E49"/>
    <mergeCell ref="C36:E36"/>
    <mergeCell ref="C28:E28"/>
    <mergeCell ref="C35:E35"/>
    <mergeCell ref="T23:W23"/>
    <mergeCell ref="T24:W24"/>
    <mergeCell ref="T26:W26"/>
    <mergeCell ref="T25:W25"/>
    <mergeCell ref="G24:S24"/>
    <mergeCell ref="G23:S23"/>
    <mergeCell ref="G25:S25"/>
    <mergeCell ref="C25:E25"/>
    <mergeCell ref="T21:W21"/>
    <mergeCell ref="T20:W20"/>
    <mergeCell ref="C17:E17"/>
    <mergeCell ref="G20:S20"/>
    <mergeCell ref="T22:W22"/>
    <mergeCell ref="G19:S19"/>
    <mergeCell ref="T19:W19"/>
    <mergeCell ref="G21:S21"/>
    <mergeCell ref="G22:S22"/>
  </mergeCells>
  <phoneticPr fontId="18" type="noConversion"/>
  <dataValidations count="3">
    <dataValidation type="whole" operator="greaterThanOrEqual" allowBlank="1" showInputMessage="1" showErrorMessage="1" sqref="B47 B37:B38 B58">
      <formula1>0</formula1>
    </dataValidation>
    <dataValidation type="whole" errorStyle="warning" operator="greaterThanOrEqual" allowBlank="1" showInputMessage="1" showErrorMessage="1" errorTitle="Внимание!" error="Введите целое число" sqref="B59 B36">
      <formula1>0</formula1>
    </dataValidation>
    <dataValidation type="list" allowBlank="1" showInputMessage="1" showErrorMessage="1" sqref="B25:B26">
      <formula1>"1,0"</formula1>
    </dataValidation>
  </dataValidations>
  <pageMargins left="0.25" right="0.25" top="0.75" bottom="0.75" header="0.3" footer="0.3"/>
  <pageSetup paperSize="9" scale="57" orientation="portrait" blackAndWhite="1" r:id="rId1"/>
  <headerFooter alignWithMargins="0"/>
  <ignoredErrors>
    <ignoredError sqref="H13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Конфигуратор МХМ500</vt:lpstr>
    </vt:vector>
  </TitlesOfParts>
  <Company>Multicom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Горелик</dc:creator>
  <cp:lastModifiedBy>Михаил Горелик</cp:lastModifiedBy>
  <cp:lastPrinted>2016-08-24T14:04:07Z</cp:lastPrinted>
  <dcterms:created xsi:type="dcterms:W3CDTF">2005-09-09T07:45:46Z</dcterms:created>
  <dcterms:modified xsi:type="dcterms:W3CDTF">2019-10-31T06:55:46Z</dcterms:modified>
</cp:coreProperties>
</file>